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1 (2)" sheetId="4" r:id="rId2"/>
    <sheet name="Лист2" sheetId="2" r:id="rId3"/>
    <sheet name="Лист3" sheetId="3" r:id="rId4"/>
    <sheet name="Лист1 (3)" sheetId="5" r:id="rId5"/>
  </sheets>
  <definedNames>
    <definedName name="_xlnm.Print_Titles" localSheetId="0">Лист1!$5:$7</definedName>
    <definedName name="_xlnm.Print_Titles" localSheetId="1">'Лист1 (2)'!$5:$7</definedName>
    <definedName name="_xlnm.Print_Titles" localSheetId="4">'Лист1 (3)'!$5:$7</definedName>
    <definedName name="_xlnm.Print_Area" localSheetId="0">Лист1!$A$1:$K$207</definedName>
    <definedName name="_xlnm.Print_Area" localSheetId="1">'Лист1 (2)'!$A$1:$S$163</definedName>
    <definedName name="_xlnm.Print_Area" localSheetId="4">'Лист1 (3)'!$A$1:$K$13</definedName>
  </definedNames>
  <calcPr calcId="144525" iterateDelta="1E-4"/>
</workbook>
</file>

<file path=xl/calcChain.xml><?xml version="1.0" encoding="utf-8"?>
<calcChain xmlns="http://schemas.openxmlformats.org/spreadsheetml/2006/main">
  <c r="G68" i="1" l="1"/>
  <c r="J110" i="1" l="1"/>
  <c r="J73" i="1"/>
  <c r="J65" i="1"/>
  <c r="G12" i="5" l="1"/>
  <c r="G10" i="5"/>
  <c r="J9" i="5"/>
  <c r="I9" i="5"/>
  <c r="G9" i="5"/>
  <c r="K9" i="5" l="1"/>
  <c r="J28" i="1" l="1"/>
  <c r="J30" i="1"/>
  <c r="J29" i="1"/>
  <c r="I120" i="1" l="1"/>
  <c r="G172" i="1" l="1"/>
  <c r="J198" i="1"/>
  <c r="K110" i="1"/>
  <c r="J37" i="1"/>
  <c r="I37" i="1"/>
  <c r="K39" i="1"/>
  <c r="K37" i="1" s="1"/>
  <c r="J107" i="1"/>
  <c r="J186" i="1"/>
  <c r="I186" i="1"/>
  <c r="K187" i="1"/>
  <c r="J76" i="1"/>
  <c r="I76" i="1"/>
  <c r="K80" i="1"/>
  <c r="G180" i="1" l="1"/>
  <c r="R157" i="4" l="1"/>
  <c r="R154" i="4"/>
  <c r="R155" i="4"/>
  <c r="R156" i="4"/>
  <c r="R153" i="4"/>
  <c r="R136" i="4"/>
  <c r="R137" i="4"/>
  <c r="R138" i="4"/>
  <c r="R135" i="4"/>
  <c r="R130" i="4"/>
  <c r="R131" i="4"/>
  <c r="R132" i="4"/>
  <c r="R129" i="4"/>
  <c r="R123" i="4"/>
  <c r="R124" i="4"/>
  <c r="R125" i="4"/>
  <c r="R122" i="4"/>
  <c r="R117" i="4"/>
  <c r="R118" i="4"/>
  <c r="R119" i="4"/>
  <c r="R116" i="4"/>
  <c r="R110" i="4"/>
  <c r="R111" i="4"/>
  <c r="R112" i="4"/>
  <c r="R113" i="4"/>
  <c r="R109" i="4"/>
  <c r="R86" i="4"/>
  <c r="R87" i="4"/>
  <c r="R88" i="4"/>
  <c r="R85" i="4"/>
  <c r="R80" i="4"/>
  <c r="R81" i="4"/>
  <c r="R82" i="4"/>
  <c r="R79" i="4"/>
  <c r="R73" i="4"/>
  <c r="R74" i="4"/>
  <c r="R75" i="4"/>
  <c r="R76" i="4"/>
  <c r="R72" i="4"/>
  <c r="R56" i="4"/>
  <c r="R57" i="4"/>
  <c r="R58" i="4"/>
  <c r="R55" i="4"/>
  <c r="R22" i="4"/>
  <c r="R23" i="4"/>
  <c r="R24" i="4"/>
  <c r="R25" i="4"/>
  <c r="R26" i="4"/>
  <c r="R27" i="4"/>
  <c r="R28" i="4"/>
  <c r="R29" i="4"/>
  <c r="R30" i="4"/>
  <c r="R21" i="4"/>
  <c r="R11" i="4"/>
  <c r="R12" i="4"/>
  <c r="R13" i="4"/>
  <c r="R10" i="4"/>
  <c r="Q156" i="4"/>
  <c r="Q155" i="4"/>
  <c r="Q154" i="4"/>
  <c r="P153" i="4"/>
  <c r="Q153" i="4" s="1"/>
  <c r="O153" i="4"/>
  <c r="Q132" i="4"/>
  <c r="Q131" i="4"/>
  <c r="Q130" i="4"/>
  <c r="P129" i="4"/>
  <c r="Q129" i="4" s="1"/>
  <c r="O129" i="4"/>
  <c r="Q125" i="4"/>
  <c r="Q122" i="4"/>
  <c r="Q116" i="4"/>
  <c r="P116" i="4"/>
  <c r="O116" i="4"/>
  <c r="Q112" i="4"/>
  <c r="Q109" i="4"/>
  <c r="P109" i="4"/>
  <c r="O109" i="4"/>
  <c r="Q88" i="4"/>
  <c r="Q87" i="4"/>
  <c r="Q86" i="4"/>
  <c r="P85" i="4"/>
  <c r="Q85" i="4" s="1"/>
  <c r="O85" i="4"/>
  <c r="Q82" i="4"/>
  <c r="Q79" i="4" s="1"/>
  <c r="P79" i="4"/>
  <c r="O79" i="4"/>
  <c r="Q75" i="4"/>
  <c r="Q74" i="4"/>
  <c r="Q73" i="4"/>
  <c r="Q72" i="4"/>
  <c r="P72" i="4"/>
  <c r="O72" i="4"/>
  <c r="L72" i="4"/>
  <c r="M73" i="4"/>
  <c r="M72" i="4" s="1"/>
  <c r="N72" i="4" s="1"/>
  <c r="N74" i="4"/>
  <c r="Q58" i="4"/>
  <c r="Q57" i="4"/>
  <c r="P55" i="4"/>
  <c r="Q55" i="4" s="1"/>
  <c r="O55" i="4"/>
  <c r="Q13" i="4"/>
  <c r="Q10" i="4" s="1"/>
  <c r="P10" i="4"/>
  <c r="O10" i="4"/>
  <c r="Q30" i="4"/>
  <c r="Q29" i="4"/>
  <c r="Q28" i="4"/>
  <c r="Q27" i="4"/>
  <c r="P26" i="4"/>
  <c r="Q26" i="4" s="1"/>
  <c r="O26" i="4"/>
  <c r="Q23" i="4"/>
  <c r="Q21" i="4"/>
  <c r="P21" i="4"/>
  <c r="O21" i="4"/>
  <c r="N73" i="4" l="1"/>
  <c r="K153" i="4" l="1"/>
  <c r="M157" i="4" l="1"/>
  <c r="N157" i="4" s="1"/>
  <c r="M156" i="4"/>
  <c r="N156" i="4" s="1"/>
  <c r="N155" i="4"/>
  <c r="N154" i="4"/>
  <c r="M153" i="4"/>
  <c r="N153" i="4" s="1"/>
  <c r="L153" i="4"/>
  <c r="N138" i="4"/>
  <c r="M137" i="4"/>
  <c r="M135" i="4" s="1"/>
  <c r="N135" i="4" s="1"/>
  <c r="L135" i="4"/>
  <c r="N125" i="4"/>
  <c r="M122" i="4"/>
  <c r="N122" i="4" s="1"/>
  <c r="M119" i="4"/>
  <c r="N116" i="4"/>
  <c r="M116" i="4"/>
  <c r="L116" i="4"/>
  <c r="M112" i="4"/>
  <c r="N112" i="4" s="1"/>
  <c r="N109" i="4" s="1"/>
  <c r="M109" i="4"/>
  <c r="L109" i="4"/>
  <c r="M88" i="4"/>
  <c r="N88" i="4" s="1"/>
  <c r="M87" i="4"/>
  <c r="N87" i="4" s="1"/>
  <c r="M86" i="4"/>
  <c r="N86" i="4" s="1"/>
  <c r="M85" i="4"/>
  <c r="N85" i="4" s="1"/>
  <c r="L85" i="4"/>
  <c r="N82" i="4"/>
  <c r="N79" i="4" s="1"/>
  <c r="M79" i="4"/>
  <c r="L79" i="4"/>
  <c r="N75" i="4"/>
  <c r="N30" i="4"/>
  <c r="N29" i="4"/>
  <c r="M28" i="4"/>
  <c r="N28" i="4" s="1"/>
  <c r="M27" i="4"/>
  <c r="N27" i="4" s="1"/>
  <c r="M26" i="4"/>
  <c r="N26" i="4" s="1"/>
  <c r="L26" i="4"/>
  <c r="N23" i="4"/>
  <c r="N21" i="4"/>
  <c r="M21" i="4"/>
  <c r="L21" i="4"/>
  <c r="N13" i="4"/>
  <c r="N10" i="4" s="1"/>
  <c r="M10" i="4"/>
  <c r="L10" i="4"/>
  <c r="N137" i="4" l="1"/>
  <c r="G193" i="1" l="1"/>
  <c r="G194" i="1"/>
  <c r="G195" i="1"/>
  <c r="G192" i="1"/>
  <c r="G85" i="1" l="1"/>
  <c r="J120" i="1" l="1"/>
  <c r="F158" i="4"/>
  <c r="G167" i="1"/>
  <c r="I197" i="1"/>
  <c r="J182" i="1"/>
  <c r="J183" i="1"/>
  <c r="J181" i="1"/>
  <c r="K135" i="1"/>
  <c r="K120" i="1" l="1"/>
  <c r="K199" i="1"/>
  <c r="G199" i="1"/>
  <c r="K198" i="1"/>
  <c r="G197" i="1"/>
  <c r="K200" i="1" l="1"/>
  <c r="J197" i="1"/>
  <c r="K197" i="1" s="1"/>
  <c r="K189" i="1"/>
  <c r="K188" i="1"/>
  <c r="G188" i="1"/>
  <c r="G186" i="1"/>
  <c r="K183" i="1"/>
  <c r="J180" i="1"/>
  <c r="K181" i="1"/>
  <c r="I180" i="1"/>
  <c r="G160" i="1"/>
  <c r="G155" i="1"/>
  <c r="G150" i="1"/>
  <c r="G145" i="1"/>
  <c r="G140" i="1"/>
  <c r="G135" i="1"/>
  <c r="G130" i="1"/>
  <c r="G125" i="1"/>
  <c r="J157" i="4"/>
  <c r="K157" i="4" s="1"/>
  <c r="J156" i="4"/>
  <c r="K156" i="4" s="1"/>
  <c r="K155" i="4"/>
  <c r="G155" i="4"/>
  <c r="K154" i="4"/>
  <c r="J153" i="4"/>
  <c r="I153" i="4"/>
  <c r="G153" i="4"/>
  <c r="K150" i="4"/>
  <c r="K149" i="4"/>
  <c r="J147" i="4"/>
  <c r="K147" i="4" s="1"/>
  <c r="I147" i="4"/>
  <c r="K138" i="4"/>
  <c r="K137" i="4"/>
  <c r="G137" i="4"/>
  <c r="J135" i="4"/>
  <c r="I135" i="4"/>
  <c r="G135" i="4"/>
  <c r="J132" i="4"/>
  <c r="K132" i="4" s="1"/>
  <c r="J131" i="4"/>
  <c r="K131" i="4" s="1"/>
  <c r="J130" i="4"/>
  <c r="K130" i="4" s="1"/>
  <c r="I129" i="4"/>
  <c r="G129" i="4"/>
  <c r="K125" i="4"/>
  <c r="J122" i="4"/>
  <c r="K122" i="4" s="1"/>
  <c r="G122" i="4"/>
  <c r="K116" i="4"/>
  <c r="J116" i="4"/>
  <c r="I116" i="4"/>
  <c r="G114" i="4"/>
  <c r="G113" i="4"/>
  <c r="J112" i="4"/>
  <c r="K112" i="4" s="1"/>
  <c r="K109" i="4" s="1"/>
  <c r="G112" i="4"/>
  <c r="G111" i="4"/>
  <c r="G110" i="4"/>
  <c r="I109" i="4"/>
  <c r="G109" i="4"/>
  <c r="G103" i="4"/>
  <c r="G101" i="4"/>
  <c r="G99" i="4"/>
  <c r="G97" i="4"/>
  <c r="G94" i="4"/>
  <c r="K88" i="4"/>
  <c r="J88" i="4"/>
  <c r="G88" i="4"/>
  <c r="J87" i="4"/>
  <c r="K87" i="4" s="1"/>
  <c r="J86" i="4"/>
  <c r="K86" i="4" s="1"/>
  <c r="G86" i="4"/>
  <c r="I85" i="4"/>
  <c r="G85" i="4"/>
  <c r="G83" i="4"/>
  <c r="K82" i="4"/>
  <c r="K79" i="4" s="1"/>
  <c r="G82" i="4"/>
  <c r="G81" i="4"/>
  <c r="G80" i="4"/>
  <c r="J79" i="4"/>
  <c r="I79" i="4"/>
  <c r="G79" i="4"/>
  <c r="G77" i="4"/>
  <c r="K75" i="4"/>
  <c r="G75" i="4"/>
  <c r="K74" i="4"/>
  <c r="J73" i="4"/>
  <c r="K73" i="4" s="1"/>
  <c r="J72" i="4"/>
  <c r="K72" i="4" s="1"/>
  <c r="I72" i="4"/>
  <c r="G72" i="4"/>
  <c r="G68" i="4"/>
  <c r="G65" i="4"/>
  <c r="G63" i="4"/>
  <c r="G62" i="4"/>
  <c r="G61" i="4"/>
  <c r="G60" i="4"/>
  <c r="G59" i="4"/>
  <c r="K58" i="4"/>
  <c r="G58" i="4"/>
  <c r="J57" i="4"/>
  <c r="K57" i="4" s="1"/>
  <c r="G57" i="4"/>
  <c r="G56" i="4"/>
  <c r="I55" i="4"/>
  <c r="G55" i="4"/>
  <c r="G47" i="4"/>
  <c r="G46" i="4"/>
  <c r="G45" i="4"/>
  <c r="G44" i="4"/>
  <c r="G43" i="4"/>
  <c r="G42" i="4"/>
  <c r="G41" i="4"/>
  <c r="G40" i="4"/>
  <c r="G39" i="4"/>
  <c r="G38" i="4"/>
  <c r="G37" i="4"/>
  <c r="G36" i="4"/>
  <c r="K30" i="4"/>
  <c r="K29" i="4"/>
  <c r="J28" i="4"/>
  <c r="K28" i="4" s="1"/>
  <c r="J27" i="4"/>
  <c r="K27" i="4" s="1"/>
  <c r="J26" i="4"/>
  <c r="I26" i="4"/>
  <c r="G26" i="4"/>
  <c r="K23" i="4"/>
  <c r="K21" i="4" s="1"/>
  <c r="J21" i="4"/>
  <c r="I21" i="4"/>
  <c r="G21" i="4"/>
  <c r="G19" i="4"/>
  <c r="G18" i="4"/>
  <c r="G17" i="4"/>
  <c r="G16" i="4"/>
  <c r="G15" i="4"/>
  <c r="G14" i="4"/>
  <c r="K13" i="4"/>
  <c r="K10" i="4" s="1"/>
  <c r="G13" i="4"/>
  <c r="G12" i="4"/>
  <c r="G11" i="4"/>
  <c r="J10" i="4"/>
  <c r="I10" i="4"/>
  <c r="E10" i="4"/>
  <c r="G10" i="4" s="1"/>
  <c r="K186" i="1" l="1"/>
  <c r="J85" i="4"/>
  <c r="K85" i="4" s="1"/>
  <c r="J55" i="4"/>
  <c r="J129" i="4"/>
  <c r="K129" i="4" s="1"/>
  <c r="K55" i="4"/>
  <c r="K26" i="4"/>
  <c r="K135" i="4"/>
  <c r="K180" i="1"/>
  <c r="K182" i="1"/>
  <c r="J109" i="4"/>
  <c r="J113" i="1" l="1"/>
  <c r="J103" i="1"/>
  <c r="J78" i="1"/>
  <c r="I63" i="1" l="1"/>
  <c r="J64" i="1"/>
  <c r="J63" i="1" s="1"/>
  <c r="J11" i="1"/>
  <c r="G120" i="1" l="1"/>
  <c r="G113" i="1"/>
  <c r="G101" i="1"/>
  <c r="G102" i="1"/>
  <c r="G103" i="1"/>
  <c r="G104" i="1"/>
  <c r="G105" i="1"/>
  <c r="G100" i="1"/>
  <c r="G94" i="1"/>
  <c r="G92" i="1"/>
  <c r="G90" i="1"/>
  <c r="G88" i="1"/>
  <c r="G79" i="1"/>
  <c r="G77" i="1"/>
  <c r="G76" i="1"/>
  <c r="G74" i="1"/>
  <c r="G71" i="1"/>
  <c r="G72" i="1"/>
  <c r="G73" i="1"/>
  <c r="G70" i="1"/>
  <c r="G66" i="1"/>
  <c r="G63" i="1"/>
  <c r="G59" i="1"/>
  <c r="G56" i="1"/>
  <c r="J100" i="1"/>
  <c r="I100" i="1"/>
  <c r="K103" i="1"/>
  <c r="K100" i="1" s="1"/>
  <c r="K77" i="1"/>
  <c r="K78" i="1"/>
  <c r="K79" i="1"/>
  <c r="J70" i="1"/>
  <c r="I70" i="1"/>
  <c r="K73" i="1"/>
  <c r="K70" i="1" s="1"/>
  <c r="K76" i="1" l="1"/>
  <c r="K64" i="1"/>
  <c r="K65" i="1"/>
  <c r="K66" i="1"/>
  <c r="K63" i="1" l="1"/>
  <c r="G47" i="1"/>
  <c r="G48" i="1"/>
  <c r="G38" i="1"/>
  <c r="G39" i="1"/>
  <c r="G40" i="1"/>
  <c r="G41" i="1"/>
  <c r="G42" i="1"/>
  <c r="G43" i="1"/>
  <c r="G44" i="1"/>
  <c r="G45" i="1"/>
  <c r="G46" i="1"/>
  <c r="G37" i="1"/>
  <c r="G27" i="1"/>
  <c r="G22" i="1"/>
  <c r="G20" i="1"/>
  <c r="G12" i="1"/>
  <c r="G13" i="1"/>
  <c r="G14" i="1"/>
  <c r="G15" i="1"/>
  <c r="G16" i="1"/>
  <c r="G17" i="1"/>
  <c r="G18" i="1"/>
  <c r="G19" i="1"/>
  <c r="K113" i="1" l="1"/>
  <c r="K116" i="1"/>
  <c r="K29" i="1" l="1"/>
  <c r="K30" i="1"/>
  <c r="J27" i="1"/>
  <c r="I27" i="1"/>
  <c r="J22" i="1"/>
  <c r="I22" i="1"/>
  <c r="K24" i="1"/>
  <c r="K22" i="1" s="1"/>
  <c r="I11" i="1"/>
  <c r="K14" i="1"/>
  <c r="K11" i="1" s="1"/>
  <c r="K27" i="1" l="1"/>
  <c r="G11" i="1"/>
  <c r="F202" i="1" s="1"/>
  <c r="K107" i="1"/>
</calcChain>
</file>

<file path=xl/sharedStrings.xml><?xml version="1.0" encoding="utf-8"?>
<sst xmlns="http://schemas.openxmlformats.org/spreadsheetml/2006/main" count="575" uniqueCount="191">
  <si>
    <t>№ п/п</t>
  </si>
  <si>
    <t>Наименование мероприятия</t>
  </si>
  <si>
    <t>Ответственный исполнитель</t>
  </si>
  <si>
    <t>Наименование показателя, единица измерения, краткая характеристика мероприятия, планируемого к реализации</t>
  </si>
  <si>
    <t>Источники финансирования</t>
  </si>
  <si>
    <t>всего:</t>
  </si>
  <si>
    <t>федеральный бюджет</t>
  </si>
  <si>
    <t>республиканский бюджет</t>
  </si>
  <si>
    <t>местный бюджет</t>
  </si>
  <si>
    <t>внебюджетные средства</t>
  </si>
  <si>
    <t>Степень соответствия запланированному уровню затрат, %</t>
  </si>
  <si>
    <t>Ожидаемый результат</t>
  </si>
  <si>
    <t>Оценка использования финансовых средств</t>
  </si>
  <si>
    <t>целевое значение показателя, ед.</t>
  </si>
  <si>
    <t>Причины отклонения от планового значения показателя</t>
  </si>
  <si>
    <t>Общая степень соответствия запланированному уровню затрат</t>
  </si>
  <si>
    <t>Общая степень достижения целевых показателей, %</t>
  </si>
  <si>
    <t>Итого общее количество выполненных мероприятий, единиц</t>
  </si>
  <si>
    <t xml:space="preserve">ПРИЛОЖЕНИЕ </t>
  </si>
  <si>
    <t xml:space="preserve">Отчет об исполнении Плана мероприятий по реализации Стратегии социально-экономического развития Ичалковского муниципального района Республики Мордовия </t>
  </si>
  <si>
    <t>Цель: Развитие конкурентоспособной, динамичной, высокотехнологичной экономики, позволяющей обеспечить устойчивое экономическое развитие Ичалковского района</t>
  </si>
  <si>
    <t>Фактически освоенный объем финансирования программы за 2019 год, тыс. рублей</t>
  </si>
  <si>
    <t>Задача 1.1 Создание среды, стимулирующей предпринимательскую деятельность и инвестиционную активность</t>
  </si>
  <si>
    <t>Зам. Главы А.Е.Горяева</t>
  </si>
  <si>
    <t xml:space="preserve">Задача 1.2 Развитие сельского хозяйства </t>
  </si>
  <si>
    <t>Создание эффективной инфраструктуры, облегчающей развитие малого и среднего бизнеса</t>
  </si>
  <si>
    <t>Поддержка, подготовка, закрепление и привлечение квалифицированных кадров для сельского хозяйства,  улучшения условий  их жизни</t>
  </si>
  <si>
    <t>Развитие социальной инфраструктуры и инженерного обустройства села</t>
  </si>
  <si>
    <t xml:space="preserve">Повышение эффективности использования земельных ресурсов и их воспроизводства </t>
  </si>
  <si>
    <t xml:space="preserve">Развитие аграрных технологий и повышение конкурентоспособности сельского хозяйства </t>
  </si>
  <si>
    <t>Зам. Главы Н.А. Грачева</t>
  </si>
  <si>
    <t xml:space="preserve">Задача 1.3 Развитие туризма </t>
  </si>
  <si>
    <t>Поддержка перспективных видов туризма: делового, рекреационно-оздоровительного, экологического, сельского и активного туризма</t>
  </si>
  <si>
    <t>Зам.главы А.В.Пугачева</t>
  </si>
  <si>
    <t xml:space="preserve">Задача 1.4 Эффективное использование финансов и муниципальной собственности </t>
  </si>
  <si>
    <t xml:space="preserve">Контроль за поступлением доходов от использования муниципального имущества Ичалковского муниципального района </t>
  </si>
  <si>
    <t>Задача 1.5  Развитие градостроительной деятельности</t>
  </si>
  <si>
    <t xml:space="preserve">Разработка и реализация документов территориального планирования и градостроительного зонирования </t>
  </si>
  <si>
    <t>Цель:  Развитие человеческого потенциала как основного фактора устойчивого экономического развития</t>
  </si>
  <si>
    <t>Задача 2.1 Совершенствование и развитие образования, повышение качества образовательных услуг</t>
  </si>
  <si>
    <t>Формирование всесторонне развитой социально-активной личности</t>
  </si>
  <si>
    <t>Задача 2.2  Создания условий для  развития молодежи, активизации и социальной зрелости  молодежи во всех сферах жизни района</t>
  </si>
  <si>
    <t>Качественное развитие потенциала молодежи и его использование в интересах  развития района</t>
  </si>
  <si>
    <t>Задача 2.3 Сохранение и развитие культуры, искусства и народного творчества</t>
  </si>
  <si>
    <t>Переход к качественно новым услугам в сфере библиотечного, музейного, выставочного и архивного дела, концертной, деятельности, образовании в сфере культуры и искусства, к сохранению и популяризации как движимых, так и недвижимых, нематериальных объектов культурного наследия</t>
  </si>
  <si>
    <t>Задача 2.4 Создание условий для укрепления здоровья населения, развития  спорта, формирование здорового образа жизни</t>
  </si>
  <si>
    <t>Сохранение и укрепление здоровья населения, увеличение продолжительности активной жизни</t>
  </si>
  <si>
    <t>Задача 2.5 Сохранение системы социальной поддержки отдельных категорий жителей района</t>
  </si>
  <si>
    <t>Организация и предоставление социальных услуг населению района</t>
  </si>
  <si>
    <t>Задача 2.6 Содействие занятости населения и развитие рынка труда</t>
  </si>
  <si>
    <t>Занятость сельского населения, обусловленная ограниченностью сферы приложения труда</t>
  </si>
  <si>
    <t>Сдерживать уровень регистрируемой безработицы в пределах 0,8%;</t>
  </si>
  <si>
    <t>Задача 2.7 Противодействие преступности  и обеспечение личной безопасности граждан</t>
  </si>
  <si>
    <t>Создание и развитие единой системы профилактики правонарушений</t>
  </si>
  <si>
    <t>Первый зам.Главы А.А.Сусенков</t>
  </si>
  <si>
    <t>Задача 2.8 Поддержка социально-ориентированных некоммерческих организаций</t>
  </si>
  <si>
    <t xml:space="preserve">Оказание поддержки социально ориентированным некоммерческим организациям </t>
  </si>
  <si>
    <t>Задача 2.9  Развитие муниципальной службы</t>
  </si>
  <si>
    <t>Повышение эффективности муниципального управления</t>
  </si>
  <si>
    <t>Руководитель аппарата Л.А.Дмитриева</t>
  </si>
  <si>
    <t>Цель: Создание комфортных условий жизни населения района за счет развития инфраструктуры</t>
  </si>
  <si>
    <t>Задача 3.1  Обеспечение населения современными условиями комфортности, безопасности и надежности жилья</t>
  </si>
  <si>
    <t>Создание безопасной и комфортной среды обитания и жизнедеятельности населения</t>
  </si>
  <si>
    <t xml:space="preserve">Увеличение объема работ по приведению и поддержанию  дорожно-транспортной сети в соответствии со стандартами </t>
  </si>
  <si>
    <t>Задача 3.3 Обеспечение населения широким спектром бытовых услуг высокого качества</t>
  </si>
  <si>
    <t>Задача 3.2  Строительство и модернизации объектов инфраструктуры</t>
  </si>
  <si>
    <t>Обеспечение насыщения рынка разнообразными видами бытовых услуг</t>
  </si>
  <si>
    <t>Зам.Главы А.Е.Горяева</t>
  </si>
  <si>
    <t>Задача 3.4 Улучшение экологической ситуации и оздоровления окружающей среды, повышение экологической безопасности хозяйственной деятельности</t>
  </si>
  <si>
    <t xml:space="preserve">Правильное использование и уход  за лесами  и водными объектами </t>
  </si>
  <si>
    <t>Задача 3.5. Повышение доступности жилья для населения района</t>
  </si>
  <si>
    <t>Обеспечение доступности жилья для всех категорий населения</t>
  </si>
  <si>
    <t>Количество действующих субъектов малого  и среднего предпринимательства, включая микропредприятия, ед</t>
  </si>
  <si>
    <t xml:space="preserve">     микропредприятий, ед</t>
  </si>
  <si>
    <t>Количество индивидуальных предпринимателей, ед</t>
  </si>
  <si>
    <t>Оборот малых и средних  предприятий - всего, в сопоставимых ценах, тыс. руб.</t>
  </si>
  <si>
    <t>Среднесписочная численность работников (без внешних совместителей), занятых на средних предприятиях - всего, чел</t>
  </si>
  <si>
    <t>Среднесписочная численность работников (без внешних совместителей), занятых на малых предприятиях, чел</t>
  </si>
  <si>
    <t>Среднесписочная численность работников (без внешних совместителей), занятых на  микропредприятиях, чел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</si>
  <si>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%</t>
  </si>
  <si>
    <r>
      <t xml:space="preserve">     </t>
    </r>
    <r>
      <rPr>
        <sz val="11"/>
        <rFont val="Times New Roman"/>
        <family val="1"/>
        <charset val="204"/>
      </rPr>
      <t>средних предприятий, ед</t>
    </r>
  </si>
  <si>
    <r>
      <t xml:space="preserve">     малых </t>
    </r>
    <r>
      <rPr>
        <sz val="11"/>
        <rFont val="Times New Roman"/>
        <family val="1"/>
        <charset val="204"/>
      </rPr>
      <t>предприятий, ед</t>
    </r>
  </si>
  <si>
    <t>Стимулирование обучения и закрепления молодых специалистов в сельскохозяйственном производств</t>
  </si>
  <si>
    <t>Строительство (приобретение) жилья в сельских населенных пунктах Ичалковского муниципального района для молодых семей и молодых специалистов</t>
  </si>
  <si>
    <t>Развитие эффективного оборота земель и создания условий для расширения посевных площадей</t>
  </si>
  <si>
    <t>Продукция сельского хозяйства в хозяйствах всех категорий, млн. руб.</t>
  </si>
  <si>
    <t xml:space="preserve"> в том числе продукция растениеводства, млн. руб.</t>
  </si>
  <si>
    <t xml:space="preserve"> в том числе продукция животноводства, млн. руб.</t>
  </si>
  <si>
    <t xml:space="preserve">индекс производства продукции сельского хозяйства, % к пред. году в сопоставимых ценах </t>
  </si>
  <si>
    <t xml:space="preserve">индекс производства продукции растиневодства, % к пред. году в сопоставимых ценах </t>
  </si>
  <si>
    <t xml:space="preserve">индекс производства продукции животноводства, % к пред. году в сопоставимых ценах </t>
  </si>
  <si>
    <t>Производство зерна (в первоначально оприходованном весе), тн</t>
  </si>
  <si>
    <t>Урожайность зерновых культур, ц/га</t>
  </si>
  <si>
    <t>Производство  сахарной свеклы, тн</t>
  </si>
  <si>
    <t>Производство скота и птицы в сельскохозяйственных организациях и крестьянских(фермерских) хозяйствах, тн</t>
  </si>
  <si>
    <t>Производство молока в сельскохозяйственных организациях и крестьянских(фермерских) хозяйствах, тн</t>
  </si>
  <si>
    <t>Надой на одну корову в сельскохозяйственных организациях и крестьянских (фермерских) хозяйствах, кг</t>
  </si>
  <si>
    <t>Количество разработанных маршрутов, ед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</si>
  <si>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фондов, тыс. руб.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</si>
  <si>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 в расчете на 1 жителя, руб.</t>
  </si>
  <si>
    <t>Доля налоговых и неналоговых доходов местного бюджета в общем объеме собственных доходов бюджета муниципального образования, %</t>
  </si>
  <si>
    <t>Темп роста налоговых и неналоговых доходов бюджета муниципального образования по отношению к предыдущему году, %</t>
  </si>
  <si>
    <t>Прибыль (+), убыток (-) - до налогообложения, тыс. руб.</t>
  </si>
  <si>
    <t>в том числе по виду деят-ти "сельское, лесное хозяйство, охота, рыболовство и рыбоводство", тыс. руб.</t>
  </si>
  <si>
    <t>Прибыль прибыльных организаций, тыс. руб.</t>
  </si>
  <si>
    <t>Доля расходов бюджета муниципального образования, формируемых в рамках программ, %</t>
  </si>
  <si>
    <t>Общая площадь введенного в эксплуатацию жилья с учетом индивидуального жилищного строительства, кв. м.</t>
  </si>
  <si>
    <t>Общая площадь жилых помещений, приходящаяся в среднем на 1 жителя (на конец года), кв. м.</t>
  </si>
  <si>
    <t>Обеспеченность детей дошкольного возраста местами в дошкольных образовательных организациях, кол-во мест на 1000 детей в возрасте от 0 до 7 лет</t>
  </si>
  <si>
    <t>Доля детей в возрасте 1-6 лет, стоящих на учете для определения в муниципальные дошкольные учреждения, в общей численности детей в возрасте 1-6 лет, %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</si>
  <si>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 дошкольных образовательных  учреждений, %</t>
  </si>
  <si>
    <t>Доля муниципальных общеобразовательных учреждений, соответствующих современным требованиям обучения, %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</si>
  <si>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%</t>
  </si>
  <si>
    <t>Доля детей первой и второй групп здоровья в общей численности обучающихся в муниципальных общеобразовательных учреждениях, %</t>
  </si>
  <si>
    <t>Число посетителей муниципальных библиотек, тыс.чел.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</si>
  <si>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культуры,%</t>
  </si>
  <si>
    <t>Увеличение численности участников культурно-массовых мероприятий (по сравнению с предыдущим годом), %</t>
  </si>
  <si>
    <t>Ввод в действие фельдшерско-акушерских пунктов (и/или) офисов врачей общей практики, ед.</t>
  </si>
  <si>
    <t>Уровень фактической обеспеченности населения амбулаторно-поликлиническими учреждениями от нормативной, %</t>
  </si>
  <si>
    <t>Численность населения среднегодовая, тыс. чел.</t>
  </si>
  <si>
    <t>Коэффициент рождаемости, число родившихся на 1000 человек населения</t>
  </si>
  <si>
    <t>Коэффициент смертности, число умерших на 1000 человек населения</t>
  </si>
  <si>
    <t>Удельный вес автомобильных дорог с твердым покрытием в общем протяженности автомобильных дорог общего пользования местного значения, %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</si>
  <si>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</si>
  <si>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Количество семей получивших субсидии на жилье, ед.</t>
  </si>
  <si>
    <t xml:space="preserve">Предоставление жилых помещений специализированного жилищного фонда детям-сиротам, детям оставшимся без попечения родителей, и лицам из их числа, ед   </t>
  </si>
  <si>
    <t>сокращение объектов размещения отходов посредством вывода из эксплуатации объектов, не соответствующих санитарно-эпидемиологическим и экологическим требованиям, ед.</t>
  </si>
  <si>
    <t>Количество муниципальных служащих, направленных на профессиональную переподготовку и повышение квалификации, чел.</t>
  </si>
  <si>
    <t>Количество молодых людей, охваченных воспитательными, культурно - досуговыми и спортивными мероприятиями по отношению к общему количеству граждан в Ичалковском муниципальном районе в возрасте до 30 лет,%</t>
  </si>
  <si>
    <t>Количество вовлеченных молодых людей в предпринимательскую деятельность, субъектов малого предпринимательства, созданных молодыми людьми, %</t>
  </si>
  <si>
    <t>Количество молодых семей,  вовлеченных в реализацию молодежной политики района, %</t>
  </si>
  <si>
    <t>Количество патриотических клубов, организаций и объединений, центров, в том числе детских и молодежных, %</t>
  </si>
  <si>
    <t>Рост числа инициативной и творческой молодежи, %</t>
  </si>
  <si>
    <t>Количество зарегистрированных преступлений, ед.</t>
  </si>
  <si>
    <t>Количество тяжких преступлений, ед.</t>
  </si>
  <si>
    <t>Количество особо тяжких преступлений, ед.</t>
  </si>
  <si>
    <t>Количество преступлений, совершенных несовершеннолетними, ед.</t>
  </si>
  <si>
    <t>Количество преступлений, совершенных на улицах и в других общественных местах,ед.</t>
  </si>
  <si>
    <t>Количество преступлений, совершенных ранее судимыми лицами, ед.</t>
  </si>
  <si>
    <t>Первый зам. Главы А.А.Сусенков</t>
  </si>
  <si>
    <t>Количество социально ориентированных некоммерческих организаций, получивших финансовую поддержку, ед.</t>
  </si>
  <si>
    <t>Количество предприятий сферы бытового обслуживания, ед.</t>
  </si>
  <si>
    <t>Количество введенных объектов коммунальной инфраструктуры, ед.</t>
  </si>
  <si>
    <t>целевое значение показателя 2020 год</t>
  </si>
  <si>
    <t>фактическое значение показателя 2020 год</t>
  </si>
  <si>
    <t>Объем финансовых средств, запланированный по программе на 2020  год, тыс. рублей</t>
  </si>
  <si>
    <t>Цель: Повышение эффективности управления муниципальными финансами</t>
  </si>
  <si>
    <t>Задача 3.1  Рост доходного потенциала</t>
  </si>
  <si>
    <t>Объем собственных доходов бюджета, за исключением доходов, полученных в виде безвозмездных и безвозвратных перечислений из бюджетов других уровней и внебюджетных фондов</t>
  </si>
  <si>
    <t>Доля налоговых и неналоговых доходов местного бюджета в общем объеме собственных доходов бюджета муниципального образования</t>
  </si>
  <si>
    <t xml:space="preserve">Темп роста налоговых и неналоговых доходов бюджета муниципального образования по отношению к предыдущему году </t>
  </si>
  <si>
    <t>Прибыль (+), убыток (-) - до налогообложения</t>
  </si>
  <si>
    <t>в том числе по виду деят-ти "сельское, лесное хозяйство, охота, рыболовство и рыбоводство"</t>
  </si>
  <si>
    <t>Доля расходов бюджета муниципального образования, формируемых в рамках программ</t>
  </si>
  <si>
    <t>Цель: Повышение эффективности  муниципальнного управления</t>
  </si>
  <si>
    <t>Обеспечение открытости муниципальной службы, доступности информации о муниципальной службе и деятельности муниципальных служащих</t>
  </si>
  <si>
    <t>Удовлетворенность населения деятельностью органов местного самоуправления муниципального района</t>
  </si>
  <si>
    <t>Доля граждан, зарегистрированных в Единой системе идентификации и аутентификации (ЕСИА)</t>
  </si>
  <si>
    <t>Задача 1.1 Снижение административных барьеров ,повышение информационной открытости</t>
  </si>
  <si>
    <t>Цель: Пространственное развитие муниципального образования</t>
  </si>
  <si>
    <t xml:space="preserve">Направление1 </t>
  </si>
  <si>
    <t>Задача 1.2  Строительство и модернизации объектов инфраструктуры</t>
  </si>
  <si>
    <t>Цель: Экономическое развитие,повышение конкурентоспособности и инвестиционной привлекательности  Ичалковского района</t>
  </si>
  <si>
    <t>Зам.главы А.А. Сусенков</t>
  </si>
  <si>
    <t xml:space="preserve">Зам. Главы Е.А.Чекушина </t>
  </si>
  <si>
    <t xml:space="preserve">Зам.Главы Е.А.Чекушина </t>
  </si>
  <si>
    <t>Задача 1.4  Развитие градостроительной деятельности</t>
  </si>
  <si>
    <t xml:space="preserve">  водопроводом</t>
  </si>
  <si>
    <t xml:space="preserve">  канализацией</t>
  </si>
  <si>
    <t xml:space="preserve">  отоплением</t>
  </si>
  <si>
    <t xml:space="preserve">  газом</t>
  </si>
  <si>
    <t>Задача 1.4. Повышение доступности жилья для населения района</t>
  </si>
  <si>
    <t>Обеспечение населения современными  условиями комфортности, безопасности и надежности жилья</t>
  </si>
  <si>
    <t>Задача 1.3 Создание безопасной и комфортной среды обитания и жизнедеятельности населения</t>
  </si>
  <si>
    <t>Задача 1.1Обеспечение населения широким спектром бытовых услуг высокого качества</t>
  </si>
  <si>
    <t>Зам. Главы Л.И. Кортунова</t>
  </si>
  <si>
    <t>Зам.главы Л. И. Кортунова</t>
  </si>
  <si>
    <t>Зам.Главы Л.И. Кортунова</t>
  </si>
  <si>
    <t>Зам.главы Л.И. Кортунова</t>
  </si>
  <si>
    <t>Фактически освоенный объем финансирования программы за 2022 год, тыс. рублей</t>
  </si>
  <si>
    <t xml:space="preserve">    </t>
  </si>
  <si>
    <t>целевое значение показателя 2023 год</t>
  </si>
  <si>
    <t>фактическое значение показателя 2023 год</t>
  </si>
  <si>
    <t>833/2847 за окт2023</t>
  </si>
  <si>
    <t xml:space="preserve">  </t>
  </si>
  <si>
    <t xml:space="preserve"> </t>
  </si>
  <si>
    <t>Стимулирование обучения и закрепления молодых специалистов в сельскохозяйственном производствe</t>
  </si>
  <si>
    <t>Объем финансовых средств, запланированный по программе на 2023  год, тыс. рублей</t>
  </si>
  <si>
    <t>Производство молока в сельскохозяйственных организациях и крестьянских (фермерских) хозяйствах, тн</t>
  </si>
  <si>
    <t>Производство скота и птицы в сельскохозяйственных организациях и крестьянских (фермерских) хозяйствах, тн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</si>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</sst>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4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/>
    <xf numFmtId="0" fontId="1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5" xfId="0" applyFont="1" applyBorder="1" applyAlignment="1"/>
    <xf numFmtId="0" fontId="1" fillId="0" borderId="13" xfId="0" applyFont="1" applyBorder="1" applyAlignment="1"/>
    <xf numFmtId="0" fontId="1" fillId="0" borderId="15" xfId="0" applyFont="1" applyBorder="1"/>
    <xf numFmtId="0" fontId="1" fillId="0" borderId="13" xfId="0" applyFont="1" applyBorder="1"/>
    <xf numFmtId="0" fontId="1" fillId="0" borderId="5" xfId="0" applyFont="1" applyBorder="1" applyAlignment="1">
      <alignment vertical="center" wrapText="1"/>
    </xf>
    <xf numFmtId="0" fontId="1" fillId="0" borderId="2" xfId="0" applyFont="1" applyBorder="1"/>
    <xf numFmtId="0" fontId="1" fillId="0" borderId="14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justify" vertical="top" wrapText="1"/>
    </xf>
    <xf numFmtId="0" fontId="4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3" borderId="7" xfId="0" applyFont="1" applyFill="1" applyBorder="1" applyAlignment="1">
      <alignment vertical="center" wrapText="1"/>
    </xf>
    <xf numFmtId="2" fontId="1" fillId="0" borderId="1" xfId="0" applyNumberFormat="1" applyFont="1" applyBorder="1"/>
    <xf numFmtId="165" fontId="1" fillId="0" borderId="1" xfId="0" applyNumberFormat="1" applyFont="1" applyBorder="1"/>
    <xf numFmtId="164" fontId="5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/>
    <xf numFmtId="164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/>
    <xf numFmtId="164" fontId="2" fillId="0" borderId="1" xfId="0" applyNumberFormat="1" applyFont="1" applyBorder="1"/>
    <xf numFmtId="0" fontId="1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1" fillId="0" borderId="3" xfId="0" applyFont="1" applyFill="1" applyBorder="1"/>
    <xf numFmtId="165" fontId="0" fillId="0" borderId="0" xfId="0" applyNumberFormat="1"/>
    <xf numFmtId="0" fontId="2" fillId="0" borderId="3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3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/>
    <xf numFmtId="164" fontId="6" fillId="3" borderId="1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vertical="center" wrapText="1"/>
    </xf>
    <xf numFmtId="0" fontId="1" fillId="3" borderId="14" xfId="0" applyFont="1" applyFill="1" applyBorder="1" applyAlignment="1"/>
    <xf numFmtId="0" fontId="1" fillId="3" borderId="9" xfId="0" applyFont="1" applyFill="1" applyBorder="1" applyAlignment="1"/>
    <xf numFmtId="0" fontId="3" fillId="3" borderId="11" xfId="0" applyFont="1" applyFill="1" applyBorder="1" applyAlignment="1">
      <alignment vertical="center" wrapText="1"/>
    </xf>
    <xf numFmtId="0" fontId="1" fillId="3" borderId="0" xfId="0" applyFont="1" applyFill="1" applyBorder="1" applyAlignment="1"/>
    <xf numFmtId="0" fontId="1" fillId="3" borderId="10" xfId="0" applyFont="1" applyFill="1" applyBorder="1" applyAlignment="1"/>
    <xf numFmtId="0" fontId="3" fillId="3" borderId="12" xfId="0" applyFont="1" applyFill="1" applyBorder="1" applyAlignment="1">
      <alignment vertical="center" wrapText="1"/>
    </xf>
    <xf numFmtId="0" fontId="1" fillId="3" borderId="15" xfId="0" applyFont="1" applyFill="1" applyBorder="1" applyAlignment="1"/>
    <xf numFmtId="0" fontId="1" fillId="3" borderId="13" xfId="0" applyFont="1" applyFill="1" applyBorder="1" applyAlignment="1"/>
    <xf numFmtId="0" fontId="7" fillId="3" borderId="1" xfId="0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0" fontId="5" fillId="3" borderId="2" xfId="0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3" fillId="3" borderId="12" xfId="0" applyFont="1" applyFill="1" applyBorder="1" applyAlignment="1">
      <alignment horizontal="left" wrapText="1"/>
    </xf>
    <xf numFmtId="0" fontId="1" fillId="3" borderId="15" xfId="0" applyFont="1" applyFill="1" applyBorder="1"/>
    <xf numFmtId="0" fontId="1" fillId="3" borderId="13" xfId="0" applyFont="1" applyFill="1" applyBorder="1"/>
    <xf numFmtId="0" fontId="5" fillId="3" borderId="1" xfId="0" applyFont="1" applyFill="1" applyBorder="1" applyAlignment="1">
      <alignment horizontal="justify" vertical="top" wrapText="1"/>
    </xf>
    <xf numFmtId="164" fontId="1" fillId="3" borderId="1" xfId="0" applyNumberFormat="1" applyFont="1" applyFill="1" applyBorder="1" applyAlignment="1">
      <alignment horizontal="right" vertical="center" wrapText="1"/>
    </xf>
    <xf numFmtId="2" fontId="1" fillId="3" borderId="1" xfId="0" applyNumberFormat="1" applyFont="1" applyFill="1" applyBorder="1"/>
    <xf numFmtId="0" fontId="3" fillId="3" borderId="2" xfId="0" applyFont="1" applyFill="1" applyBorder="1" applyAlignment="1">
      <alignment horizontal="left" wrapText="1"/>
    </xf>
    <xf numFmtId="0" fontId="1" fillId="3" borderId="2" xfId="0" applyFont="1" applyFill="1" applyBorder="1"/>
    <xf numFmtId="0" fontId="5" fillId="3" borderId="2" xfId="0" applyFont="1" applyFill="1" applyBorder="1" applyAlignment="1">
      <alignment horizontal="justify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left" wrapText="1"/>
    </xf>
    <xf numFmtId="0" fontId="1" fillId="3" borderId="14" xfId="0" applyFont="1" applyFill="1" applyBorder="1"/>
    <xf numFmtId="0" fontId="1" fillId="3" borderId="9" xfId="0" applyFont="1" applyFill="1" applyBorder="1"/>
    <xf numFmtId="0" fontId="1" fillId="3" borderId="5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vertical="center" wrapText="1"/>
    </xf>
    <xf numFmtId="165" fontId="1" fillId="3" borderId="1" xfId="0" applyNumberFormat="1" applyFont="1" applyFill="1" applyBorder="1"/>
    <xf numFmtId="0" fontId="3" fillId="3" borderId="7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wrapText="1"/>
    </xf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vertical="top"/>
    </xf>
    <xf numFmtId="0" fontId="7" fillId="3" borderId="8" xfId="0" applyFont="1" applyFill="1" applyBorder="1" applyAlignment="1">
      <alignment vertical="top"/>
    </xf>
    <xf numFmtId="0" fontId="7" fillId="3" borderId="14" xfId="0" applyFont="1" applyFill="1" applyBorder="1" applyAlignment="1">
      <alignment vertical="top"/>
    </xf>
    <xf numFmtId="0" fontId="7" fillId="3" borderId="9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2" xfId="0" applyFont="1" applyFill="1" applyBorder="1" applyAlignment="1">
      <alignment vertical="top"/>
    </xf>
    <xf numFmtId="0" fontId="7" fillId="3" borderId="15" xfId="0" applyFont="1" applyFill="1" applyBorder="1" applyAlignment="1">
      <alignment vertical="top"/>
    </xf>
    <xf numFmtId="0" fontId="7" fillId="3" borderId="13" xfId="0" applyFont="1" applyFill="1" applyBorder="1" applyAlignment="1">
      <alignment vertical="top"/>
    </xf>
    <xf numFmtId="0" fontId="7" fillId="3" borderId="11" xfId="0" applyFont="1" applyFill="1" applyBorder="1" applyAlignment="1">
      <alignment horizontal="left" vertical="top"/>
    </xf>
    <xf numFmtId="0" fontId="2" fillId="3" borderId="0" xfId="0" applyFont="1" applyFill="1" applyBorder="1"/>
    <xf numFmtId="0" fontId="2" fillId="3" borderId="10" xfId="0" applyFont="1" applyFill="1" applyBorder="1"/>
    <xf numFmtId="0" fontId="3" fillId="3" borderId="11" xfId="0" applyFont="1" applyFill="1" applyBorder="1" applyAlignment="1">
      <alignment horizontal="left" wrapText="1"/>
    </xf>
    <xf numFmtId="0" fontId="1" fillId="3" borderId="0" xfId="0" applyFont="1" applyFill="1" applyBorder="1"/>
    <xf numFmtId="0" fontId="1" fillId="3" borderId="10" xfId="0" applyFont="1" applyFill="1" applyBorder="1"/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/>
    <xf numFmtId="0" fontId="1" fillId="4" borderId="1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 wrapText="1"/>
    </xf>
    <xf numFmtId="1" fontId="1" fillId="3" borderId="1" xfId="0" applyNumberFormat="1" applyFont="1" applyFill="1" applyBorder="1"/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0" fontId="7" fillId="3" borderId="12" xfId="0" applyFont="1" applyFill="1" applyBorder="1" applyAlignment="1">
      <alignment horizontal="center" vertical="top"/>
    </xf>
    <xf numFmtId="0" fontId="7" fillId="3" borderId="15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top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/>
    <xf numFmtId="0" fontId="1" fillId="3" borderId="4" xfId="0" applyFont="1" applyFill="1" applyBorder="1" applyAlignment="1"/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164" fontId="1" fillId="3" borderId="2" xfId="0" applyNumberFormat="1" applyFont="1" applyFill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2" fontId="1" fillId="3" borderId="2" xfId="0" applyNumberFormat="1" applyFont="1" applyFill="1" applyBorder="1" applyAlignment="1">
      <alignment horizontal="right" vertical="center" wrapText="1"/>
    </xf>
    <xf numFmtId="2" fontId="1" fillId="3" borderId="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tabSelected="1" view="pageBreakPreview" topLeftCell="A195" zoomScale="110" zoomScaleNormal="100" zoomScaleSheetLayoutView="110" workbookViewId="0">
      <selection activeCell="E216" sqref="E216"/>
    </sheetView>
  </sheetViews>
  <sheetFormatPr defaultRowHeight="15" x14ac:dyDescent="0.25"/>
  <cols>
    <col min="1" max="1" width="5.5703125" customWidth="1"/>
    <col min="2" max="2" width="32" customWidth="1"/>
    <col min="3" max="3" width="14.42578125" customWidth="1"/>
    <col min="4" max="4" width="66.5703125" customWidth="1"/>
    <col min="5" max="5" width="10.85546875" customWidth="1"/>
    <col min="6" max="6" width="10.42578125" bestFit="1" customWidth="1"/>
    <col min="7" max="7" width="11" customWidth="1"/>
    <col min="8" max="8" width="16.42578125" style="46" customWidth="1"/>
    <col min="9" max="9" width="13.140625" customWidth="1"/>
    <col min="10" max="10" width="12.42578125" customWidth="1"/>
    <col min="11" max="11" width="11.28515625" customWidth="1"/>
  </cols>
  <sheetData>
    <row r="1" spans="1:12" ht="18.75" customHeight="1" x14ac:dyDescent="0.25">
      <c r="G1" s="249" t="s">
        <v>18</v>
      </c>
      <c r="H1" s="249"/>
      <c r="I1" s="249"/>
      <c r="J1" s="249"/>
      <c r="K1" s="249"/>
      <c r="L1" s="2"/>
    </row>
    <row r="2" spans="1:12" x14ac:dyDescent="0.25">
      <c r="G2" s="3"/>
      <c r="H2" s="27"/>
      <c r="I2" s="3"/>
      <c r="J2" s="3"/>
      <c r="K2" s="3"/>
    </row>
    <row r="3" spans="1:12" ht="33.75" customHeight="1" x14ac:dyDescent="0.25">
      <c r="A3" s="254" t="s">
        <v>19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2" ht="14.25" customHeight="1" x14ac:dyDescent="0.25">
      <c r="B4" s="1"/>
      <c r="C4" s="1"/>
      <c r="D4" s="1"/>
      <c r="E4" s="1"/>
      <c r="F4" s="1"/>
      <c r="G4" s="1"/>
      <c r="H4" s="28"/>
      <c r="I4" s="1"/>
      <c r="J4" s="1"/>
      <c r="K4" s="1"/>
    </row>
    <row r="5" spans="1:12" ht="33.75" customHeight="1" x14ac:dyDescent="0.25">
      <c r="A5" s="258" t="s">
        <v>0</v>
      </c>
      <c r="B5" s="262" t="s">
        <v>1</v>
      </c>
      <c r="C5" s="262" t="s">
        <v>2</v>
      </c>
      <c r="D5" s="262" t="s">
        <v>11</v>
      </c>
      <c r="E5" s="262"/>
      <c r="F5" s="262"/>
      <c r="G5" s="264" t="s">
        <v>14</v>
      </c>
      <c r="H5" s="262" t="s">
        <v>12</v>
      </c>
      <c r="I5" s="262"/>
      <c r="J5" s="262"/>
      <c r="K5" s="262"/>
    </row>
    <row r="6" spans="1:12" ht="30" customHeight="1" x14ac:dyDescent="0.25">
      <c r="A6" s="258"/>
      <c r="B6" s="263"/>
      <c r="C6" s="263"/>
      <c r="D6" s="260" t="s">
        <v>3</v>
      </c>
      <c r="E6" s="267" t="s">
        <v>13</v>
      </c>
      <c r="F6" s="268"/>
      <c r="G6" s="265"/>
      <c r="H6" s="269" t="s">
        <v>4</v>
      </c>
      <c r="I6" s="271" t="s">
        <v>187</v>
      </c>
      <c r="J6" s="271" t="s">
        <v>179</v>
      </c>
      <c r="K6" s="271" t="s">
        <v>10</v>
      </c>
    </row>
    <row r="7" spans="1:12" ht="72.75" customHeight="1" x14ac:dyDescent="0.25">
      <c r="A7" s="258"/>
      <c r="B7" s="263"/>
      <c r="C7" s="263"/>
      <c r="D7" s="261"/>
      <c r="E7" s="21" t="s">
        <v>181</v>
      </c>
      <c r="F7" s="21" t="s">
        <v>182</v>
      </c>
      <c r="G7" s="266"/>
      <c r="H7" s="270"/>
      <c r="I7" s="272"/>
      <c r="J7" s="272"/>
      <c r="K7" s="272"/>
    </row>
    <row r="8" spans="1:12" ht="22.5" customHeight="1" x14ac:dyDescent="0.25">
      <c r="A8" s="273" t="s">
        <v>162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2" ht="15.75" customHeight="1" x14ac:dyDescent="0.25">
      <c r="A9" s="326" t="s">
        <v>160</v>
      </c>
      <c r="B9" s="327"/>
      <c r="C9" s="327"/>
      <c r="D9" s="327"/>
      <c r="E9" s="327"/>
      <c r="F9" s="327"/>
      <c r="G9" s="327"/>
      <c r="H9" s="327"/>
      <c r="I9" s="327"/>
      <c r="J9" s="327"/>
      <c r="K9" s="328"/>
    </row>
    <row r="10" spans="1:12" ht="19.5" customHeight="1" x14ac:dyDescent="0.25">
      <c r="A10" s="258" t="s">
        <v>22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59"/>
    </row>
    <row r="11" spans="1:12" ht="35.25" customHeight="1" x14ac:dyDescent="0.25">
      <c r="A11" s="256">
        <v>1</v>
      </c>
      <c r="B11" s="221" t="s">
        <v>25</v>
      </c>
      <c r="C11" s="257" t="s">
        <v>175</v>
      </c>
      <c r="D11" s="92" t="s">
        <v>72</v>
      </c>
      <c r="E11" s="93">
        <v>67</v>
      </c>
      <c r="F11" s="93">
        <v>57</v>
      </c>
      <c r="G11" s="64">
        <f>F11/E11*100</f>
        <v>85.074626865671647</v>
      </c>
      <c r="H11" s="94" t="s">
        <v>5</v>
      </c>
      <c r="I11" s="95">
        <f>SUM(I12:I15)</f>
        <v>5</v>
      </c>
      <c r="J11" s="95">
        <f>SUM(J12:J15)</f>
        <v>0</v>
      </c>
      <c r="K11" s="95">
        <f>SUM(K12:K15)</f>
        <v>0</v>
      </c>
    </row>
    <row r="12" spans="1:12" ht="30" customHeight="1" x14ac:dyDescent="0.25">
      <c r="A12" s="256"/>
      <c r="B12" s="221"/>
      <c r="C12" s="257"/>
      <c r="D12" s="92" t="s">
        <v>80</v>
      </c>
      <c r="E12" s="96">
        <v>3</v>
      </c>
      <c r="F12" s="93">
        <v>2</v>
      </c>
      <c r="G12" s="64">
        <f t="shared" ref="G12:G19" si="0">F12/E12*100</f>
        <v>66.666666666666657</v>
      </c>
      <c r="H12" s="97" t="s">
        <v>6</v>
      </c>
      <c r="I12" s="93"/>
      <c r="J12" s="93"/>
      <c r="K12" s="93"/>
    </row>
    <row r="13" spans="1:12" ht="33.75" customHeight="1" x14ac:dyDescent="0.25">
      <c r="A13" s="256"/>
      <c r="B13" s="221"/>
      <c r="C13" s="257"/>
      <c r="D13" s="92" t="s">
        <v>81</v>
      </c>
      <c r="E13" s="52">
        <v>18</v>
      </c>
      <c r="F13" s="93">
        <v>13</v>
      </c>
      <c r="G13" s="64">
        <f t="shared" si="0"/>
        <v>72.222222222222214</v>
      </c>
      <c r="H13" s="97" t="s">
        <v>7</v>
      </c>
      <c r="I13" s="98"/>
      <c r="J13" s="98"/>
      <c r="K13" s="98"/>
    </row>
    <row r="14" spans="1:12" ht="24.75" customHeight="1" x14ac:dyDescent="0.25">
      <c r="A14" s="256"/>
      <c r="B14" s="221"/>
      <c r="C14" s="257"/>
      <c r="D14" s="92" t="s">
        <v>73</v>
      </c>
      <c r="E14" s="52">
        <v>46</v>
      </c>
      <c r="F14" s="93">
        <v>42</v>
      </c>
      <c r="G14" s="64">
        <f t="shared" si="0"/>
        <v>91.304347826086953</v>
      </c>
      <c r="H14" s="97" t="s">
        <v>8</v>
      </c>
      <c r="I14" s="168">
        <v>5</v>
      </c>
      <c r="J14" s="98">
        <v>0</v>
      </c>
      <c r="K14" s="98">
        <f>J14/I14*100</f>
        <v>0</v>
      </c>
    </row>
    <row r="15" spans="1:12" ht="31.5" customHeight="1" x14ac:dyDescent="0.25">
      <c r="A15" s="256"/>
      <c r="B15" s="221"/>
      <c r="C15" s="257"/>
      <c r="D15" s="92" t="s">
        <v>74</v>
      </c>
      <c r="E15" s="96">
        <v>305</v>
      </c>
      <c r="F15" s="93">
        <v>357</v>
      </c>
      <c r="G15" s="64">
        <f t="shared" si="0"/>
        <v>117.04918032786887</v>
      </c>
      <c r="H15" s="99" t="s">
        <v>9</v>
      </c>
      <c r="I15" s="100"/>
      <c r="J15" s="100"/>
      <c r="K15" s="100"/>
    </row>
    <row r="16" spans="1:12" ht="32.25" customHeight="1" x14ac:dyDescent="0.25">
      <c r="A16" s="256"/>
      <c r="B16" s="221"/>
      <c r="C16" s="257"/>
      <c r="D16" s="92" t="s">
        <v>75</v>
      </c>
      <c r="E16" s="101">
        <v>1600908.7</v>
      </c>
      <c r="F16" s="64">
        <v>1297318.1000000001</v>
      </c>
      <c r="G16" s="64">
        <f t="shared" si="0"/>
        <v>81.036357663619427</v>
      </c>
      <c r="H16" s="102"/>
      <c r="I16" s="103"/>
      <c r="J16" s="103"/>
      <c r="K16" s="104"/>
    </row>
    <row r="17" spans="1:14" ht="36" customHeight="1" x14ac:dyDescent="0.25">
      <c r="A17" s="256"/>
      <c r="B17" s="221"/>
      <c r="C17" s="257"/>
      <c r="D17" s="92" t="s">
        <v>76</v>
      </c>
      <c r="E17" s="52">
        <v>150</v>
      </c>
      <c r="F17" s="52">
        <v>356</v>
      </c>
      <c r="G17" s="64">
        <f t="shared" si="0"/>
        <v>237.33333333333334</v>
      </c>
      <c r="H17" s="105"/>
      <c r="I17" s="106"/>
      <c r="J17" s="106"/>
      <c r="K17" s="107"/>
    </row>
    <row r="18" spans="1:14" ht="36" customHeight="1" x14ac:dyDescent="0.25">
      <c r="A18" s="256"/>
      <c r="B18" s="221"/>
      <c r="C18" s="257"/>
      <c r="D18" s="92" t="s">
        <v>77</v>
      </c>
      <c r="E18" s="52">
        <v>749</v>
      </c>
      <c r="F18" s="52">
        <v>477</v>
      </c>
      <c r="G18" s="64">
        <f t="shared" si="0"/>
        <v>63.684913217623496</v>
      </c>
      <c r="H18" s="105"/>
      <c r="I18" s="106"/>
      <c r="J18" s="106"/>
      <c r="K18" s="107"/>
    </row>
    <row r="19" spans="1:14" ht="35.25" customHeight="1" x14ac:dyDescent="0.25">
      <c r="A19" s="256"/>
      <c r="B19" s="221"/>
      <c r="C19" s="257"/>
      <c r="D19" s="92" t="s">
        <v>78</v>
      </c>
      <c r="E19" s="52">
        <v>920</v>
      </c>
      <c r="F19" s="52">
        <v>1249</v>
      </c>
      <c r="G19" s="64">
        <f t="shared" si="0"/>
        <v>135.7608695652174</v>
      </c>
      <c r="H19" s="105"/>
      <c r="I19" s="106"/>
      <c r="J19" s="106"/>
      <c r="K19" s="107"/>
    </row>
    <row r="20" spans="1:14" ht="60" customHeight="1" x14ac:dyDescent="0.25">
      <c r="A20" s="256"/>
      <c r="B20" s="221"/>
      <c r="C20" s="257"/>
      <c r="D20" s="92" t="s">
        <v>79</v>
      </c>
      <c r="E20" s="96">
        <v>37.200000000000003</v>
      </c>
      <c r="F20" s="96">
        <v>30.4</v>
      </c>
      <c r="G20" s="64">
        <f>F20/E20*100</f>
        <v>81.72043010752688</v>
      </c>
      <c r="H20" s="108"/>
      <c r="I20" s="109"/>
      <c r="J20" s="109"/>
      <c r="K20" s="110"/>
      <c r="L20" t="s">
        <v>183</v>
      </c>
    </row>
    <row r="21" spans="1:14" ht="19.5" customHeight="1" x14ac:dyDescent="0.25">
      <c r="A21" s="256" t="s">
        <v>24</v>
      </c>
      <c r="B21" s="275"/>
      <c r="C21" s="275"/>
      <c r="D21" s="275"/>
      <c r="E21" s="275"/>
      <c r="F21" s="275"/>
      <c r="G21" s="275"/>
      <c r="H21" s="276"/>
      <c r="I21" s="276"/>
      <c r="J21" s="276"/>
      <c r="K21" s="276"/>
    </row>
    <row r="22" spans="1:14" ht="27" customHeight="1" x14ac:dyDescent="0.25">
      <c r="A22" s="256">
        <v>2</v>
      </c>
      <c r="B22" s="221" t="s">
        <v>26</v>
      </c>
      <c r="C22" s="221" t="s">
        <v>30</v>
      </c>
      <c r="D22" s="324" t="s">
        <v>186</v>
      </c>
      <c r="E22" s="222">
        <v>33</v>
      </c>
      <c r="F22" s="219">
        <v>19</v>
      </c>
      <c r="G22" s="220">
        <f>F22/E22*100</f>
        <v>57.575757575757578</v>
      </c>
      <c r="H22" s="179" t="s">
        <v>5</v>
      </c>
      <c r="I22" s="178">
        <f>I24</f>
        <v>2246.1999999999998</v>
      </c>
      <c r="J22" s="178">
        <f t="shared" ref="J22:K22" si="1">J24</f>
        <v>1347.5</v>
      </c>
      <c r="K22" s="178">
        <f t="shared" si="1"/>
        <v>59.990205680705202</v>
      </c>
    </row>
    <row r="23" spans="1:14" ht="30" customHeight="1" x14ac:dyDescent="0.25">
      <c r="A23" s="256"/>
      <c r="B23" s="221"/>
      <c r="C23" s="221"/>
      <c r="D23" s="324"/>
      <c r="E23" s="222"/>
      <c r="F23" s="219"/>
      <c r="G23" s="220"/>
      <c r="H23" s="113" t="s">
        <v>6</v>
      </c>
      <c r="I23" s="114"/>
      <c r="J23" s="114"/>
      <c r="K23" s="114"/>
    </row>
    <row r="24" spans="1:14" ht="33" customHeight="1" x14ac:dyDescent="0.25">
      <c r="A24" s="256"/>
      <c r="B24" s="221"/>
      <c r="C24" s="221"/>
      <c r="D24" s="324"/>
      <c r="E24" s="222"/>
      <c r="F24" s="219"/>
      <c r="G24" s="220"/>
      <c r="H24" s="113" t="s">
        <v>7</v>
      </c>
      <c r="I24" s="114">
        <v>2246.1999999999998</v>
      </c>
      <c r="J24" s="114">
        <v>1347.5</v>
      </c>
      <c r="K24" s="115">
        <f>J24/I24*100</f>
        <v>59.990205680705202</v>
      </c>
    </row>
    <row r="25" spans="1:14" ht="25.5" customHeight="1" x14ac:dyDescent="0.25">
      <c r="A25" s="256"/>
      <c r="B25" s="221"/>
      <c r="C25" s="221"/>
      <c r="D25" s="324"/>
      <c r="E25" s="222"/>
      <c r="F25" s="219"/>
      <c r="G25" s="220"/>
      <c r="H25" s="113" t="s">
        <v>8</v>
      </c>
      <c r="I25" s="116"/>
      <c r="J25" s="116"/>
      <c r="K25" s="116"/>
    </row>
    <row r="26" spans="1:14" ht="32.25" customHeight="1" x14ac:dyDescent="0.25">
      <c r="A26" s="256"/>
      <c r="B26" s="221"/>
      <c r="C26" s="221"/>
      <c r="D26" s="324"/>
      <c r="E26" s="222"/>
      <c r="F26" s="219"/>
      <c r="G26" s="220"/>
      <c r="H26" s="113" t="s">
        <v>9</v>
      </c>
      <c r="I26" s="116"/>
      <c r="J26" s="116"/>
      <c r="K26" s="116"/>
    </row>
    <row r="27" spans="1:14" ht="32.25" customHeight="1" x14ac:dyDescent="0.25">
      <c r="A27" s="256">
        <v>3</v>
      </c>
      <c r="B27" s="221" t="s">
        <v>27</v>
      </c>
      <c r="C27" s="221" t="s">
        <v>30</v>
      </c>
      <c r="D27" s="324" t="s">
        <v>83</v>
      </c>
      <c r="E27" s="222">
        <v>1</v>
      </c>
      <c r="F27" s="222">
        <v>1</v>
      </c>
      <c r="G27" s="220">
        <f>F27/E27*100</f>
        <v>100</v>
      </c>
      <c r="H27" s="120" t="s">
        <v>5</v>
      </c>
      <c r="I27" s="178">
        <f>SUM(I28:I31)</f>
        <v>5498.2799999999988</v>
      </c>
      <c r="J27" s="178">
        <f>SUM(J28:J31)</f>
        <v>5498.2799999999988</v>
      </c>
      <c r="K27" s="178">
        <f>J27/I27*100</f>
        <v>100</v>
      </c>
    </row>
    <row r="28" spans="1:14" ht="32.25" customHeight="1" x14ac:dyDescent="0.25">
      <c r="A28" s="256"/>
      <c r="B28" s="221"/>
      <c r="C28" s="221"/>
      <c r="D28" s="324"/>
      <c r="E28" s="222"/>
      <c r="F28" s="222"/>
      <c r="G28" s="220"/>
      <c r="H28" s="113" t="s">
        <v>6</v>
      </c>
      <c r="I28" s="66">
        <v>4310.7</v>
      </c>
      <c r="J28" s="66">
        <f>I28</f>
        <v>4310.7</v>
      </c>
      <c r="K28" s="66"/>
    </row>
    <row r="29" spans="1:14" ht="32.25" customHeight="1" x14ac:dyDescent="0.25">
      <c r="A29" s="256"/>
      <c r="B29" s="221"/>
      <c r="C29" s="221"/>
      <c r="D29" s="324"/>
      <c r="E29" s="222"/>
      <c r="F29" s="222"/>
      <c r="G29" s="220"/>
      <c r="H29" s="113" t="s">
        <v>7</v>
      </c>
      <c r="I29" s="66">
        <v>87.98</v>
      </c>
      <c r="J29" s="66">
        <f>I29</f>
        <v>87.98</v>
      </c>
      <c r="K29" s="66">
        <f t="shared" ref="K29:K30" si="2">J29/I29*100</f>
        <v>100</v>
      </c>
      <c r="N29" t="s">
        <v>184</v>
      </c>
    </row>
    <row r="30" spans="1:14" ht="27" customHeight="1" x14ac:dyDescent="0.25">
      <c r="A30" s="256"/>
      <c r="B30" s="221"/>
      <c r="C30" s="221"/>
      <c r="D30" s="324"/>
      <c r="E30" s="222"/>
      <c r="F30" s="222"/>
      <c r="G30" s="220"/>
      <c r="H30" s="113" t="s">
        <v>8</v>
      </c>
      <c r="I30" s="66">
        <v>1099.5999999999999</v>
      </c>
      <c r="J30" s="66">
        <f>I30</f>
        <v>1099.5999999999999</v>
      </c>
      <c r="K30" s="66">
        <f t="shared" si="2"/>
        <v>100</v>
      </c>
    </row>
    <row r="31" spans="1:14" ht="31.5" customHeight="1" x14ac:dyDescent="0.25">
      <c r="A31" s="256"/>
      <c r="B31" s="221"/>
      <c r="C31" s="221"/>
      <c r="D31" s="324"/>
      <c r="E31" s="222"/>
      <c r="F31" s="222"/>
      <c r="G31" s="220"/>
      <c r="H31" s="113" t="s">
        <v>9</v>
      </c>
      <c r="I31" s="66"/>
      <c r="J31" s="66"/>
      <c r="K31" s="66"/>
    </row>
    <row r="32" spans="1:14" x14ac:dyDescent="0.25">
      <c r="A32" s="256">
        <v>4</v>
      </c>
      <c r="B32" s="221" t="s">
        <v>28</v>
      </c>
      <c r="C32" s="221" t="s">
        <v>30</v>
      </c>
      <c r="D32" s="324" t="s">
        <v>84</v>
      </c>
      <c r="E32" s="325"/>
      <c r="F32" s="325"/>
      <c r="G32" s="220"/>
      <c r="H32" s="111" t="s">
        <v>5</v>
      </c>
      <c r="I32" s="116"/>
      <c r="J32" s="116"/>
      <c r="K32" s="116"/>
    </row>
    <row r="33" spans="1:15" ht="26.25" x14ac:dyDescent="0.25">
      <c r="A33" s="256"/>
      <c r="B33" s="221"/>
      <c r="C33" s="221"/>
      <c r="D33" s="324"/>
      <c r="E33" s="325"/>
      <c r="F33" s="325"/>
      <c r="G33" s="220"/>
      <c r="H33" s="113" t="s">
        <v>6</v>
      </c>
      <c r="I33" s="116"/>
      <c r="J33" s="116"/>
      <c r="K33" s="116"/>
    </row>
    <row r="34" spans="1:15" ht="26.25" x14ac:dyDescent="0.25">
      <c r="A34" s="256"/>
      <c r="B34" s="221"/>
      <c r="C34" s="221"/>
      <c r="D34" s="324"/>
      <c r="E34" s="325"/>
      <c r="F34" s="325"/>
      <c r="G34" s="220"/>
      <c r="H34" s="113" t="s">
        <v>7</v>
      </c>
      <c r="I34" s="116"/>
      <c r="J34" s="116"/>
      <c r="K34" s="116"/>
    </row>
    <row r="35" spans="1:15" x14ac:dyDescent="0.25">
      <c r="A35" s="256"/>
      <c r="B35" s="221"/>
      <c r="C35" s="221"/>
      <c r="D35" s="324"/>
      <c r="E35" s="325"/>
      <c r="F35" s="325"/>
      <c r="G35" s="220"/>
      <c r="H35" s="113" t="s">
        <v>8</v>
      </c>
      <c r="I35" s="116"/>
      <c r="J35" s="116"/>
      <c r="K35" s="116"/>
    </row>
    <row r="36" spans="1:15" ht="27.75" customHeight="1" x14ac:dyDescent="0.25">
      <c r="A36" s="256"/>
      <c r="B36" s="221"/>
      <c r="C36" s="221"/>
      <c r="D36" s="324"/>
      <c r="E36" s="325"/>
      <c r="F36" s="325"/>
      <c r="G36" s="220"/>
      <c r="H36" s="113" t="s">
        <v>9</v>
      </c>
      <c r="I36" s="116"/>
      <c r="J36" s="116"/>
      <c r="K36" s="116"/>
    </row>
    <row r="37" spans="1:15" ht="27.75" customHeight="1" x14ac:dyDescent="0.25">
      <c r="A37" s="201">
        <v>5</v>
      </c>
      <c r="B37" s="188" t="s">
        <v>29</v>
      </c>
      <c r="C37" s="188" t="s">
        <v>30</v>
      </c>
      <c r="D37" s="117" t="s">
        <v>85</v>
      </c>
      <c r="E37" s="118">
        <v>3619</v>
      </c>
      <c r="F37" s="174">
        <v>3079</v>
      </c>
      <c r="G37" s="112">
        <f>F37/E37*100</f>
        <v>85.078751036197843</v>
      </c>
      <c r="H37" s="120" t="s">
        <v>5</v>
      </c>
      <c r="I37" s="95">
        <f>I39</f>
        <v>1347.5</v>
      </c>
      <c r="J37" s="95">
        <f t="shared" ref="J37:K37" si="3">J39</f>
        <v>1347.5</v>
      </c>
      <c r="K37" s="95">
        <f t="shared" si="3"/>
        <v>100</v>
      </c>
      <c r="O37" t="s">
        <v>184</v>
      </c>
    </row>
    <row r="38" spans="1:15" ht="34.5" customHeight="1" x14ac:dyDescent="0.25">
      <c r="A38" s="202"/>
      <c r="B38" s="186"/>
      <c r="C38" s="186"/>
      <c r="D38" s="121" t="s">
        <v>88</v>
      </c>
      <c r="E38" s="122">
        <v>102</v>
      </c>
      <c r="F38" s="174">
        <v>110.8</v>
      </c>
      <c r="G38" s="112">
        <f t="shared" ref="G38:G48" si="4">F38/E38*100</f>
        <v>108.62745098039215</v>
      </c>
      <c r="H38" s="123" t="s">
        <v>6</v>
      </c>
      <c r="I38" s="98"/>
      <c r="J38" s="98"/>
      <c r="K38" s="98"/>
      <c r="O38" t="s">
        <v>185</v>
      </c>
    </row>
    <row r="39" spans="1:15" ht="25.5" x14ac:dyDescent="0.25">
      <c r="A39" s="202"/>
      <c r="B39" s="186"/>
      <c r="C39" s="186"/>
      <c r="D39" s="117" t="s">
        <v>86</v>
      </c>
      <c r="E39" s="122">
        <v>1484.9469999999999</v>
      </c>
      <c r="F39" s="174">
        <v>1361.4</v>
      </c>
      <c r="G39" s="112">
        <f t="shared" si="4"/>
        <v>91.680039758994781</v>
      </c>
      <c r="H39" s="123" t="s">
        <v>7</v>
      </c>
      <c r="I39" s="98">
        <v>1347.5</v>
      </c>
      <c r="J39" s="98">
        <v>1347.5</v>
      </c>
      <c r="K39" s="98">
        <f>J39/I39*100</f>
        <v>100</v>
      </c>
    </row>
    <row r="40" spans="1:15" ht="30" customHeight="1" x14ac:dyDescent="0.25">
      <c r="A40" s="202"/>
      <c r="B40" s="186"/>
      <c r="C40" s="186"/>
      <c r="D40" s="121" t="s">
        <v>89</v>
      </c>
      <c r="E40" s="122">
        <v>102.1</v>
      </c>
      <c r="F40" s="174">
        <v>118.6</v>
      </c>
      <c r="G40" s="112">
        <f t="shared" si="4"/>
        <v>116.16062683643487</v>
      </c>
      <c r="H40" s="123" t="s">
        <v>8</v>
      </c>
      <c r="I40" s="98"/>
      <c r="J40" s="98"/>
      <c r="K40" s="98"/>
    </row>
    <row r="41" spans="1:15" ht="25.5" x14ac:dyDescent="0.25">
      <c r="A41" s="202"/>
      <c r="B41" s="186"/>
      <c r="C41" s="186"/>
      <c r="D41" s="117" t="s">
        <v>87</v>
      </c>
      <c r="E41" s="122">
        <v>2133.471</v>
      </c>
      <c r="F41" s="174">
        <v>1717.6</v>
      </c>
      <c r="G41" s="112">
        <f t="shared" si="4"/>
        <v>80.507304762989506</v>
      </c>
      <c r="H41" s="124" t="s">
        <v>9</v>
      </c>
      <c r="I41" s="100"/>
      <c r="J41" s="100"/>
      <c r="K41" s="100"/>
    </row>
    <row r="42" spans="1:15" ht="28.5" customHeight="1" x14ac:dyDescent="0.25">
      <c r="A42" s="202"/>
      <c r="B42" s="186"/>
      <c r="C42" s="186"/>
      <c r="D42" s="92" t="s">
        <v>90</v>
      </c>
      <c r="E42" s="122">
        <v>104.1</v>
      </c>
      <c r="F42" s="119">
        <v>104.9</v>
      </c>
      <c r="G42" s="112">
        <f t="shared" si="4"/>
        <v>100.76849183477428</v>
      </c>
      <c r="H42" s="125"/>
      <c r="I42" s="103"/>
      <c r="J42" s="103"/>
      <c r="K42" s="104"/>
    </row>
    <row r="43" spans="1:15" ht="26.25" customHeight="1" x14ac:dyDescent="0.25">
      <c r="A43" s="202"/>
      <c r="B43" s="186"/>
      <c r="C43" s="186"/>
      <c r="D43" s="92" t="s">
        <v>91</v>
      </c>
      <c r="E43" s="122">
        <v>103000</v>
      </c>
      <c r="F43" s="119">
        <v>124102.2</v>
      </c>
      <c r="G43" s="112">
        <f t="shared" si="4"/>
        <v>120.48757281553397</v>
      </c>
      <c r="H43" s="126"/>
      <c r="I43" s="106"/>
      <c r="J43" s="106"/>
      <c r="K43" s="107"/>
    </row>
    <row r="44" spans="1:15" ht="23.25" customHeight="1" x14ac:dyDescent="0.25">
      <c r="A44" s="202"/>
      <c r="B44" s="186"/>
      <c r="C44" s="186"/>
      <c r="D44" s="92" t="s">
        <v>92</v>
      </c>
      <c r="E44" s="122">
        <v>39.299999999999997</v>
      </c>
      <c r="F44" s="119">
        <v>44.8</v>
      </c>
      <c r="G44" s="112">
        <f t="shared" si="4"/>
        <v>113.99491094147582</v>
      </c>
      <c r="H44" s="126"/>
      <c r="I44" s="106"/>
      <c r="J44" s="106"/>
      <c r="K44" s="107"/>
    </row>
    <row r="45" spans="1:15" ht="28.5" customHeight="1" x14ac:dyDescent="0.25">
      <c r="A45" s="202"/>
      <c r="B45" s="186"/>
      <c r="C45" s="186"/>
      <c r="D45" s="92" t="s">
        <v>93</v>
      </c>
      <c r="E45" s="122">
        <v>170000</v>
      </c>
      <c r="F45" s="119">
        <v>215195.5</v>
      </c>
      <c r="G45" s="112">
        <f t="shared" si="4"/>
        <v>126.58558823529411</v>
      </c>
      <c r="H45" s="126"/>
      <c r="I45" s="106"/>
      <c r="J45" s="106"/>
      <c r="K45" s="107"/>
    </row>
    <row r="46" spans="1:15" ht="33" customHeight="1" x14ac:dyDescent="0.25">
      <c r="A46" s="202"/>
      <c r="B46" s="186"/>
      <c r="C46" s="186"/>
      <c r="D46" s="92" t="s">
        <v>189</v>
      </c>
      <c r="E46" s="122">
        <v>8800</v>
      </c>
      <c r="F46" s="119">
        <v>9066.5</v>
      </c>
      <c r="G46" s="112">
        <f t="shared" si="4"/>
        <v>103.02840909090909</v>
      </c>
      <c r="H46" s="126"/>
      <c r="I46" s="106"/>
      <c r="J46" s="106"/>
      <c r="K46" s="107"/>
    </row>
    <row r="47" spans="1:15" ht="33" customHeight="1" x14ac:dyDescent="0.25">
      <c r="A47" s="202"/>
      <c r="B47" s="186"/>
      <c r="C47" s="186"/>
      <c r="D47" s="92" t="s">
        <v>188</v>
      </c>
      <c r="E47" s="122">
        <v>59400</v>
      </c>
      <c r="F47" s="119">
        <v>61143.6</v>
      </c>
      <c r="G47" s="112">
        <f>F47/E47*100</f>
        <v>102.93535353535353</v>
      </c>
      <c r="H47" s="126"/>
      <c r="I47" s="106"/>
      <c r="J47" s="106"/>
      <c r="K47" s="107"/>
    </row>
    <row r="48" spans="1:15" ht="33.75" customHeight="1" x14ac:dyDescent="0.25">
      <c r="A48" s="203"/>
      <c r="B48" s="187"/>
      <c r="C48" s="187"/>
      <c r="D48" s="92" t="s">
        <v>96</v>
      </c>
      <c r="E48" s="122">
        <v>9760</v>
      </c>
      <c r="F48" s="119">
        <v>10199</v>
      </c>
      <c r="G48" s="112">
        <f t="shared" si="4"/>
        <v>104.49795081967213</v>
      </c>
      <c r="H48" s="127"/>
      <c r="I48" s="128"/>
      <c r="J48" s="128"/>
      <c r="K48" s="129"/>
    </row>
    <row r="49" spans="1:11" ht="23.25" customHeight="1" x14ac:dyDescent="0.25">
      <c r="A49" s="250" t="s">
        <v>31</v>
      </c>
      <c r="B49" s="251"/>
      <c r="C49" s="251"/>
      <c r="D49" s="251"/>
      <c r="E49" s="251"/>
      <c r="F49" s="251"/>
      <c r="G49" s="251"/>
      <c r="H49" s="252"/>
      <c r="I49" s="252"/>
      <c r="J49" s="252"/>
      <c r="K49" s="253"/>
    </row>
    <row r="50" spans="1:11" ht="21.75" customHeight="1" x14ac:dyDescent="0.25">
      <c r="A50" s="221">
        <v>6</v>
      </c>
      <c r="B50" s="221" t="s">
        <v>32</v>
      </c>
      <c r="C50" s="221" t="s">
        <v>59</v>
      </c>
      <c r="D50" s="221" t="s">
        <v>97</v>
      </c>
      <c r="E50" s="222">
        <v>3</v>
      </c>
      <c r="F50" s="222">
        <v>3</v>
      </c>
      <c r="G50" s="222">
        <v>100</v>
      </c>
      <c r="H50" s="111" t="s">
        <v>5</v>
      </c>
      <c r="I50" s="116"/>
      <c r="J50" s="116"/>
      <c r="K50" s="116"/>
    </row>
    <row r="51" spans="1:11" ht="30.75" customHeight="1" x14ac:dyDescent="0.25">
      <c r="A51" s="221"/>
      <c r="B51" s="221"/>
      <c r="C51" s="221"/>
      <c r="D51" s="221"/>
      <c r="E51" s="222"/>
      <c r="F51" s="222"/>
      <c r="G51" s="222"/>
      <c r="H51" s="113" t="s">
        <v>6</v>
      </c>
      <c r="I51" s="116"/>
      <c r="J51" s="116"/>
      <c r="K51" s="116"/>
    </row>
    <row r="52" spans="1:11" ht="26.25" x14ac:dyDescent="0.25">
      <c r="A52" s="221"/>
      <c r="B52" s="221"/>
      <c r="C52" s="221"/>
      <c r="D52" s="221"/>
      <c r="E52" s="222"/>
      <c r="F52" s="222"/>
      <c r="G52" s="222"/>
      <c r="H52" s="113" t="s">
        <v>7</v>
      </c>
      <c r="I52" s="116"/>
      <c r="J52" s="116"/>
      <c r="K52" s="116"/>
    </row>
    <row r="53" spans="1:11" ht="21" customHeight="1" x14ac:dyDescent="0.25">
      <c r="A53" s="221"/>
      <c r="B53" s="221"/>
      <c r="C53" s="221"/>
      <c r="D53" s="221"/>
      <c r="E53" s="222"/>
      <c r="F53" s="222"/>
      <c r="G53" s="222"/>
      <c r="H53" s="113" t="s">
        <v>8</v>
      </c>
      <c r="I53" s="116"/>
      <c r="J53" s="116"/>
      <c r="K53" s="116"/>
    </row>
    <row r="54" spans="1:11" ht="26.25" x14ac:dyDescent="0.25">
      <c r="A54" s="221"/>
      <c r="B54" s="221"/>
      <c r="C54" s="221"/>
      <c r="D54" s="221"/>
      <c r="E54" s="222"/>
      <c r="F54" s="222"/>
      <c r="G54" s="222"/>
      <c r="H54" s="113" t="s">
        <v>9</v>
      </c>
      <c r="I54" s="116"/>
      <c r="J54" s="116"/>
      <c r="K54" s="116"/>
    </row>
    <row r="55" spans="1:11" ht="18.75" customHeight="1" x14ac:dyDescent="0.25">
      <c r="A55" s="228" t="s">
        <v>166</v>
      </c>
      <c r="B55" s="229"/>
      <c r="C55" s="229"/>
      <c r="D55" s="229"/>
      <c r="E55" s="229"/>
      <c r="F55" s="229"/>
      <c r="G55" s="229"/>
      <c r="H55" s="196"/>
      <c r="I55" s="196"/>
      <c r="J55" s="196"/>
      <c r="K55" s="197"/>
    </row>
    <row r="56" spans="1:11" ht="16.5" customHeight="1" x14ac:dyDescent="0.25">
      <c r="A56" s="221">
        <v>7</v>
      </c>
      <c r="B56" s="221" t="s">
        <v>37</v>
      </c>
      <c r="C56" s="221" t="s">
        <v>163</v>
      </c>
      <c r="D56" s="188" t="s">
        <v>106</v>
      </c>
      <c r="E56" s="223">
        <v>4400</v>
      </c>
      <c r="F56" s="296">
        <v>3828</v>
      </c>
      <c r="G56" s="225">
        <f>F56/E56*100</f>
        <v>87</v>
      </c>
      <c r="H56" s="111" t="s">
        <v>5</v>
      </c>
      <c r="I56" s="116"/>
      <c r="J56" s="116"/>
      <c r="K56" s="116"/>
    </row>
    <row r="57" spans="1:11" ht="31.5" customHeight="1" x14ac:dyDescent="0.25">
      <c r="A57" s="221"/>
      <c r="B57" s="221"/>
      <c r="C57" s="221"/>
      <c r="D57" s="186"/>
      <c r="E57" s="227"/>
      <c r="F57" s="297"/>
      <c r="G57" s="299"/>
      <c r="H57" s="113" t="s">
        <v>6</v>
      </c>
      <c r="I57" s="116"/>
      <c r="J57" s="116"/>
      <c r="K57" s="116"/>
    </row>
    <row r="58" spans="1:11" ht="26.25" x14ac:dyDescent="0.25">
      <c r="A58" s="221"/>
      <c r="B58" s="221"/>
      <c r="C58" s="221"/>
      <c r="D58" s="187"/>
      <c r="E58" s="224"/>
      <c r="F58" s="298"/>
      <c r="G58" s="226"/>
      <c r="H58" s="113" t="s">
        <v>7</v>
      </c>
      <c r="I58" s="116"/>
      <c r="J58" s="116"/>
      <c r="K58" s="116"/>
    </row>
    <row r="59" spans="1:11" ht="21.75" customHeight="1" x14ac:dyDescent="0.25">
      <c r="A59" s="221"/>
      <c r="B59" s="221"/>
      <c r="C59" s="221"/>
      <c r="D59" s="188" t="s">
        <v>107</v>
      </c>
      <c r="E59" s="223">
        <v>31.8</v>
      </c>
      <c r="F59" s="296">
        <v>34.6</v>
      </c>
      <c r="G59" s="225">
        <f>F56/E56*100</f>
        <v>87</v>
      </c>
      <c r="H59" s="113" t="s">
        <v>8</v>
      </c>
      <c r="I59" s="116"/>
      <c r="J59" s="116"/>
      <c r="K59" s="116"/>
    </row>
    <row r="60" spans="1:11" ht="30.75" customHeight="1" x14ac:dyDescent="0.25">
      <c r="A60" s="221"/>
      <c r="B60" s="221"/>
      <c r="C60" s="221"/>
      <c r="D60" s="187"/>
      <c r="E60" s="224"/>
      <c r="F60" s="298"/>
      <c r="G60" s="226"/>
      <c r="H60" s="113" t="s">
        <v>9</v>
      </c>
      <c r="I60" s="116"/>
      <c r="J60" s="116"/>
      <c r="K60" s="116"/>
    </row>
    <row r="61" spans="1:11" ht="15.75" customHeight="1" x14ac:dyDescent="0.25">
      <c r="A61" s="231" t="s">
        <v>38</v>
      </c>
      <c r="B61" s="232"/>
      <c r="C61" s="232"/>
      <c r="D61" s="232"/>
      <c r="E61" s="232"/>
      <c r="F61" s="232"/>
      <c r="G61" s="232"/>
      <c r="H61" s="232"/>
      <c r="I61" s="232"/>
      <c r="J61" s="232"/>
      <c r="K61" s="281"/>
    </row>
    <row r="62" spans="1:11" ht="23.25" customHeight="1" x14ac:dyDescent="0.25">
      <c r="A62" s="228" t="s">
        <v>39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30"/>
    </row>
    <row r="63" spans="1:11" ht="45.75" customHeight="1" x14ac:dyDescent="0.25">
      <c r="A63" s="221">
        <v>8</v>
      </c>
      <c r="B63" s="221" t="s">
        <v>40</v>
      </c>
      <c r="C63" s="221" t="s">
        <v>59</v>
      </c>
      <c r="D63" s="130" t="s">
        <v>108</v>
      </c>
      <c r="E63" s="88">
        <v>403</v>
      </c>
      <c r="F63" s="183">
        <v>356</v>
      </c>
      <c r="G63" s="131">
        <f>F63/E63*100</f>
        <v>88.33746898263027</v>
      </c>
      <c r="H63" s="179" t="s">
        <v>5</v>
      </c>
      <c r="I63" s="182">
        <f>SUM(I64:I66)</f>
        <v>270883.40000000002</v>
      </c>
      <c r="J63" s="182">
        <f>SUM(J64:J66)</f>
        <v>269324.59999999998</v>
      </c>
      <c r="K63" s="178">
        <f>J63/I63*100</f>
        <v>99.424549455596008</v>
      </c>
    </row>
    <row r="64" spans="1:11" ht="48" customHeight="1" x14ac:dyDescent="0.25">
      <c r="A64" s="221"/>
      <c r="B64" s="221"/>
      <c r="C64" s="221"/>
      <c r="D64" s="130" t="s">
        <v>109</v>
      </c>
      <c r="E64" s="88">
        <v>0</v>
      </c>
      <c r="F64" s="183">
        <v>0</v>
      </c>
      <c r="G64" s="185"/>
      <c r="H64" s="113" t="s">
        <v>6</v>
      </c>
      <c r="I64" s="116">
        <v>6205.6</v>
      </c>
      <c r="J64" s="116">
        <f>I64</f>
        <v>6205.6</v>
      </c>
      <c r="K64" s="66">
        <f t="shared" ref="K64:K66" si="5">J64/I64*100</f>
        <v>100</v>
      </c>
    </row>
    <row r="65" spans="1:11" ht="57.75" customHeight="1" x14ac:dyDescent="0.25">
      <c r="A65" s="221"/>
      <c r="B65" s="221"/>
      <c r="C65" s="221"/>
      <c r="D65" s="130" t="s">
        <v>110</v>
      </c>
      <c r="E65" s="88">
        <v>0</v>
      </c>
      <c r="F65" s="183">
        <v>42.9</v>
      </c>
      <c r="G65" s="185"/>
      <c r="H65" s="113" t="s">
        <v>7</v>
      </c>
      <c r="I65" s="116">
        <v>216081.3</v>
      </c>
      <c r="J65" s="116">
        <f>I65</f>
        <v>216081.3</v>
      </c>
      <c r="K65" s="66">
        <f t="shared" si="5"/>
        <v>100</v>
      </c>
    </row>
    <row r="66" spans="1:11" ht="35.25" customHeight="1" x14ac:dyDescent="0.25">
      <c r="A66" s="221"/>
      <c r="B66" s="221"/>
      <c r="C66" s="221"/>
      <c r="D66" s="130" t="s">
        <v>111</v>
      </c>
      <c r="E66" s="88">
        <v>97</v>
      </c>
      <c r="F66" s="183">
        <v>100</v>
      </c>
      <c r="G66" s="131">
        <f>F66/E66*100</f>
        <v>103.09278350515463</v>
      </c>
      <c r="H66" s="113" t="s">
        <v>8</v>
      </c>
      <c r="I66" s="116">
        <v>48596.5</v>
      </c>
      <c r="J66" s="116">
        <v>47037.7</v>
      </c>
      <c r="K66" s="66">
        <f t="shared" si="5"/>
        <v>96.792361589826427</v>
      </c>
    </row>
    <row r="67" spans="1:11" ht="46.5" customHeight="1" x14ac:dyDescent="0.25">
      <c r="A67" s="221"/>
      <c r="B67" s="221"/>
      <c r="C67" s="221"/>
      <c r="D67" s="130" t="s">
        <v>112</v>
      </c>
      <c r="E67" s="88">
        <v>0</v>
      </c>
      <c r="F67" s="183">
        <v>36.4</v>
      </c>
      <c r="G67" s="88"/>
      <c r="H67" s="133" t="s">
        <v>9</v>
      </c>
      <c r="I67" s="134"/>
      <c r="J67" s="134"/>
      <c r="K67" s="134"/>
    </row>
    <row r="68" spans="1:11" ht="32.25" customHeight="1" x14ac:dyDescent="0.25">
      <c r="A68" s="188"/>
      <c r="B68" s="188"/>
      <c r="C68" s="188"/>
      <c r="D68" s="135" t="s">
        <v>113</v>
      </c>
      <c r="E68" s="90">
        <v>84</v>
      </c>
      <c r="F68" s="184">
        <v>80.2</v>
      </c>
      <c r="G68" s="136">
        <f>F68/E68*100</f>
        <v>95.476190476190482</v>
      </c>
      <c r="H68" s="137"/>
      <c r="I68" s="138"/>
      <c r="J68" s="138"/>
      <c r="K68" s="139"/>
    </row>
    <row r="69" spans="1:11" ht="24.75" customHeight="1" x14ac:dyDescent="0.25">
      <c r="A69" s="228" t="s">
        <v>41</v>
      </c>
      <c r="B69" s="229"/>
      <c r="C69" s="229"/>
      <c r="D69" s="190"/>
      <c r="E69" s="190"/>
      <c r="F69" s="229"/>
      <c r="G69" s="229"/>
      <c r="H69" s="229"/>
      <c r="I69" s="229"/>
      <c r="J69" s="229"/>
      <c r="K69" s="230"/>
    </row>
    <row r="70" spans="1:11" ht="65.25" customHeight="1" x14ac:dyDescent="0.25">
      <c r="A70" s="221">
        <v>9</v>
      </c>
      <c r="B70" s="221" t="s">
        <v>42</v>
      </c>
      <c r="C70" s="228" t="s">
        <v>59</v>
      </c>
      <c r="D70" s="140" t="s">
        <v>128</v>
      </c>
      <c r="E70" s="166">
        <v>28</v>
      </c>
      <c r="F70" s="175">
        <v>30</v>
      </c>
      <c r="G70" s="141">
        <f>F70/E70*100</f>
        <v>107.14285714285714</v>
      </c>
      <c r="H70" s="120" t="s">
        <v>5</v>
      </c>
      <c r="I70" s="180">
        <f>I73</f>
        <v>73.8</v>
      </c>
      <c r="J70" s="180">
        <f t="shared" ref="J70:K70" si="6">J73</f>
        <v>73.8</v>
      </c>
      <c r="K70" s="181">
        <f t="shared" si="6"/>
        <v>100</v>
      </c>
    </row>
    <row r="71" spans="1:11" ht="42.75" customHeight="1" x14ac:dyDescent="0.25">
      <c r="A71" s="221"/>
      <c r="B71" s="221"/>
      <c r="C71" s="228"/>
      <c r="D71" s="140" t="s">
        <v>129</v>
      </c>
      <c r="E71" s="166">
        <v>10</v>
      </c>
      <c r="F71" s="175">
        <v>12</v>
      </c>
      <c r="G71" s="141">
        <f t="shared" ref="G71:G74" si="7">F71/E71*100</f>
        <v>120</v>
      </c>
      <c r="H71" s="123" t="s">
        <v>6</v>
      </c>
      <c r="I71" s="116"/>
      <c r="J71" s="116"/>
      <c r="K71" s="116"/>
    </row>
    <row r="72" spans="1:11" ht="36" customHeight="1" x14ac:dyDescent="0.25">
      <c r="A72" s="221"/>
      <c r="B72" s="221"/>
      <c r="C72" s="228"/>
      <c r="D72" s="140" t="s">
        <v>130</v>
      </c>
      <c r="E72" s="166">
        <v>32</v>
      </c>
      <c r="F72" s="175">
        <v>32</v>
      </c>
      <c r="G72" s="141">
        <f t="shared" si="7"/>
        <v>100</v>
      </c>
      <c r="H72" s="123" t="s">
        <v>7</v>
      </c>
      <c r="I72" s="116"/>
      <c r="J72" s="116"/>
      <c r="K72" s="116"/>
    </row>
    <row r="73" spans="1:11" ht="35.25" customHeight="1" x14ac:dyDescent="0.25">
      <c r="A73" s="221"/>
      <c r="B73" s="221"/>
      <c r="C73" s="228"/>
      <c r="D73" s="140" t="s">
        <v>131</v>
      </c>
      <c r="E73" s="166">
        <v>17</v>
      </c>
      <c r="F73" s="175">
        <v>18</v>
      </c>
      <c r="G73" s="141">
        <f t="shared" si="7"/>
        <v>105.88235294117648</v>
      </c>
      <c r="H73" s="123" t="s">
        <v>8</v>
      </c>
      <c r="I73" s="116">
        <v>73.8</v>
      </c>
      <c r="J73" s="116">
        <f>I73</f>
        <v>73.8</v>
      </c>
      <c r="K73" s="66">
        <f>J73/I73*100</f>
        <v>100</v>
      </c>
    </row>
    <row r="74" spans="1:11" ht="32.25" customHeight="1" x14ac:dyDescent="0.25">
      <c r="A74" s="221"/>
      <c r="B74" s="221"/>
      <c r="C74" s="228"/>
      <c r="D74" s="140" t="s">
        <v>132</v>
      </c>
      <c r="E74" s="166">
        <v>29</v>
      </c>
      <c r="F74" s="175">
        <v>31</v>
      </c>
      <c r="G74" s="141">
        <f t="shared" si="7"/>
        <v>106.89655172413792</v>
      </c>
      <c r="H74" s="123" t="s">
        <v>9</v>
      </c>
      <c r="I74" s="116"/>
      <c r="J74" s="116"/>
      <c r="K74" s="116"/>
    </row>
    <row r="75" spans="1:11" ht="19.5" customHeight="1" x14ac:dyDescent="0.25">
      <c r="A75" s="228" t="s">
        <v>43</v>
      </c>
      <c r="B75" s="229"/>
      <c r="C75" s="229"/>
      <c r="D75" s="196"/>
      <c r="E75" s="196"/>
      <c r="F75" s="229"/>
      <c r="G75" s="229"/>
      <c r="H75" s="229"/>
      <c r="I75" s="229"/>
      <c r="J75" s="229"/>
      <c r="K75" s="230"/>
    </row>
    <row r="76" spans="1:11" ht="27" customHeight="1" x14ac:dyDescent="0.25">
      <c r="A76" s="221">
        <v>10</v>
      </c>
      <c r="B76" s="221" t="s">
        <v>44</v>
      </c>
      <c r="C76" s="221" t="s">
        <v>59</v>
      </c>
      <c r="D76" s="130" t="s">
        <v>114</v>
      </c>
      <c r="E76" s="122">
        <v>84.7</v>
      </c>
      <c r="F76" s="183">
        <v>102.4</v>
      </c>
      <c r="G76" s="131">
        <f>F76/E76*100</f>
        <v>120.89728453364816</v>
      </c>
      <c r="H76" s="179" t="s">
        <v>5</v>
      </c>
      <c r="I76" s="177">
        <f>SUM(I77:I80)</f>
        <v>52138.9</v>
      </c>
      <c r="J76" s="177">
        <f>SUM(J77:J80)</f>
        <v>51016.800000000003</v>
      </c>
      <c r="K76" s="178">
        <f>J76/I76*100</f>
        <v>97.847864070780162</v>
      </c>
    </row>
    <row r="77" spans="1:11" ht="33.75" customHeight="1" x14ac:dyDescent="0.25">
      <c r="A77" s="221"/>
      <c r="B77" s="221"/>
      <c r="C77" s="221"/>
      <c r="D77" s="292" t="s">
        <v>115</v>
      </c>
      <c r="E77" s="293">
        <v>11</v>
      </c>
      <c r="F77" s="222">
        <v>13.3</v>
      </c>
      <c r="G77" s="225">
        <f>F77/E77*100</f>
        <v>120.90909090909092</v>
      </c>
      <c r="H77" s="97" t="s">
        <v>6</v>
      </c>
      <c r="I77" s="116">
        <v>5706.8</v>
      </c>
      <c r="J77" s="116">
        <v>5706.8</v>
      </c>
      <c r="K77" s="66">
        <f t="shared" ref="K77:K80" si="8">J77/I77*100</f>
        <v>100</v>
      </c>
    </row>
    <row r="78" spans="1:11" ht="35.25" customHeight="1" x14ac:dyDescent="0.25">
      <c r="A78" s="221"/>
      <c r="B78" s="221"/>
      <c r="C78" s="221"/>
      <c r="D78" s="292"/>
      <c r="E78" s="294"/>
      <c r="F78" s="222"/>
      <c r="G78" s="226"/>
      <c r="H78" s="123" t="s">
        <v>7</v>
      </c>
      <c r="I78" s="116">
        <v>160.1</v>
      </c>
      <c r="J78" s="116">
        <f>I78</f>
        <v>160.1</v>
      </c>
      <c r="K78" s="66">
        <f t="shared" si="8"/>
        <v>100</v>
      </c>
    </row>
    <row r="79" spans="1:11" ht="25.5" customHeight="1" x14ac:dyDescent="0.25">
      <c r="A79" s="221"/>
      <c r="B79" s="221"/>
      <c r="C79" s="228"/>
      <c r="D79" s="288" t="s">
        <v>116</v>
      </c>
      <c r="E79" s="222">
        <v>10</v>
      </c>
      <c r="F79" s="222">
        <v>106</v>
      </c>
      <c r="G79" s="290">
        <f>F79/E79*100</f>
        <v>1060</v>
      </c>
      <c r="H79" s="143" t="s">
        <v>8</v>
      </c>
      <c r="I79" s="116">
        <v>44099.6</v>
      </c>
      <c r="J79" s="116">
        <v>42977.5</v>
      </c>
      <c r="K79" s="66">
        <f t="shared" si="8"/>
        <v>97.455532476485047</v>
      </c>
    </row>
    <row r="80" spans="1:11" ht="31.5" customHeight="1" x14ac:dyDescent="0.25">
      <c r="A80" s="221"/>
      <c r="B80" s="221"/>
      <c r="C80" s="228"/>
      <c r="D80" s="289"/>
      <c r="E80" s="222"/>
      <c r="F80" s="222"/>
      <c r="G80" s="291"/>
      <c r="H80" s="143" t="s">
        <v>9</v>
      </c>
      <c r="I80" s="116">
        <v>2172.4</v>
      </c>
      <c r="J80" s="116">
        <v>2172.4</v>
      </c>
      <c r="K80" s="66">
        <f t="shared" si="8"/>
        <v>100</v>
      </c>
    </row>
    <row r="81" spans="1:11" ht="22.5" customHeight="1" x14ac:dyDescent="0.25">
      <c r="A81" s="228" t="s">
        <v>45</v>
      </c>
      <c r="B81" s="229"/>
      <c r="C81" s="229"/>
      <c r="D81" s="196"/>
      <c r="E81" s="196"/>
      <c r="F81" s="196"/>
      <c r="G81" s="196"/>
      <c r="H81" s="229"/>
      <c r="I81" s="229"/>
      <c r="J81" s="229"/>
      <c r="K81" s="230"/>
    </row>
    <row r="82" spans="1:11" ht="15" customHeight="1" x14ac:dyDescent="0.25">
      <c r="A82" s="221">
        <v>11</v>
      </c>
      <c r="B82" s="221" t="s">
        <v>46</v>
      </c>
      <c r="C82" s="221" t="s">
        <v>178</v>
      </c>
      <c r="D82" s="188" t="s">
        <v>117</v>
      </c>
      <c r="E82" s="282">
        <v>0</v>
      </c>
      <c r="F82" s="282">
        <v>0</v>
      </c>
      <c r="G82" s="282"/>
      <c r="H82" s="111" t="s">
        <v>5</v>
      </c>
      <c r="I82" s="116"/>
      <c r="J82" s="116"/>
      <c r="K82" s="116"/>
    </row>
    <row r="83" spans="1:11" ht="26.25" x14ac:dyDescent="0.25">
      <c r="A83" s="221"/>
      <c r="B83" s="221"/>
      <c r="C83" s="221"/>
      <c r="D83" s="186"/>
      <c r="E83" s="295"/>
      <c r="F83" s="295"/>
      <c r="G83" s="295"/>
      <c r="H83" s="113" t="s">
        <v>6</v>
      </c>
      <c r="I83" s="116"/>
      <c r="J83" s="116"/>
      <c r="K83" s="116"/>
    </row>
    <row r="84" spans="1:11" ht="26.25" x14ac:dyDescent="0.25">
      <c r="A84" s="221"/>
      <c r="B84" s="221"/>
      <c r="C84" s="221"/>
      <c r="D84" s="187"/>
      <c r="E84" s="283"/>
      <c r="F84" s="283"/>
      <c r="G84" s="283"/>
      <c r="H84" s="113" t="s">
        <v>7</v>
      </c>
      <c r="I84" s="116"/>
      <c r="J84" s="116"/>
      <c r="K84" s="116"/>
    </row>
    <row r="85" spans="1:11" ht="22.5" customHeight="1" x14ac:dyDescent="0.25">
      <c r="A85" s="221"/>
      <c r="B85" s="221"/>
      <c r="C85" s="221"/>
      <c r="D85" s="188" t="s">
        <v>118</v>
      </c>
      <c r="E85" s="282">
        <v>7</v>
      </c>
      <c r="F85" s="282">
        <v>7</v>
      </c>
      <c r="G85" s="282">
        <f>F85/E85*100</f>
        <v>100</v>
      </c>
      <c r="H85" s="113" t="s">
        <v>8</v>
      </c>
      <c r="I85" s="116"/>
      <c r="J85" s="116"/>
      <c r="K85" s="116"/>
    </row>
    <row r="86" spans="1:11" ht="33.75" customHeight="1" x14ac:dyDescent="0.25">
      <c r="A86" s="221"/>
      <c r="B86" s="221"/>
      <c r="C86" s="221"/>
      <c r="D86" s="187"/>
      <c r="E86" s="283"/>
      <c r="F86" s="283"/>
      <c r="G86" s="283"/>
      <c r="H86" s="113" t="s">
        <v>9</v>
      </c>
      <c r="I86" s="116"/>
      <c r="J86" s="116"/>
      <c r="K86" s="116"/>
    </row>
    <row r="87" spans="1:11" ht="23.25" customHeight="1" x14ac:dyDescent="0.25">
      <c r="A87" s="228" t="s">
        <v>47</v>
      </c>
      <c r="B87" s="229"/>
      <c r="C87" s="229"/>
      <c r="D87" s="229"/>
      <c r="E87" s="229"/>
      <c r="F87" s="229"/>
      <c r="G87" s="229"/>
      <c r="H87" s="229"/>
      <c r="I87" s="229"/>
      <c r="J87" s="229"/>
      <c r="K87" s="230"/>
    </row>
    <row r="88" spans="1:11" ht="15" customHeight="1" x14ac:dyDescent="0.25">
      <c r="A88" s="221">
        <v>12</v>
      </c>
      <c r="B88" s="221" t="s">
        <v>48</v>
      </c>
      <c r="C88" s="221" t="s">
        <v>59</v>
      </c>
      <c r="D88" s="188" t="s">
        <v>119</v>
      </c>
      <c r="E88" s="282">
        <v>17.100000000000001</v>
      </c>
      <c r="F88" s="282">
        <v>17</v>
      </c>
      <c r="G88" s="284">
        <f>F88/E88*100</f>
        <v>99.415204678362571</v>
      </c>
      <c r="H88" s="111" t="s">
        <v>5</v>
      </c>
      <c r="I88" s="116"/>
      <c r="J88" s="116"/>
      <c r="K88" s="116"/>
    </row>
    <row r="89" spans="1:11" ht="26.25" x14ac:dyDescent="0.25">
      <c r="A89" s="221"/>
      <c r="B89" s="221"/>
      <c r="C89" s="221"/>
      <c r="D89" s="187"/>
      <c r="E89" s="283"/>
      <c r="F89" s="283"/>
      <c r="G89" s="285"/>
      <c r="H89" s="113" t="s">
        <v>6</v>
      </c>
      <c r="I89" s="116"/>
      <c r="J89" s="116"/>
      <c r="K89" s="116"/>
    </row>
    <row r="90" spans="1:11" ht="26.25" x14ac:dyDescent="0.25">
      <c r="A90" s="221"/>
      <c r="B90" s="221"/>
      <c r="C90" s="221"/>
      <c r="D90" s="286" t="s">
        <v>120</v>
      </c>
      <c r="E90" s="282">
        <v>9.4</v>
      </c>
      <c r="F90" s="282">
        <v>5.3</v>
      </c>
      <c r="G90" s="284">
        <f>F90/E90*100</f>
        <v>56.38297872340425</v>
      </c>
      <c r="H90" s="113" t="s">
        <v>7</v>
      </c>
      <c r="I90" s="116"/>
      <c r="J90" s="116"/>
      <c r="K90" s="116"/>
    </row>
    <row r="91" spans="1:11" ht="22.5" customHeight="1" x14ac:dyDescent="0.25">
      <c r="A91" s="221"/>
      <c r="B91" s="221"/>
      <c r="C91" s="221"/>
      <c r="D91" s="287"/>
      <c r="E91" s="283"/>
      <c r="F91" s="283"/>
      <c r="G91" s="285"/>
      <c r="H91" s="113" t="s">
        <v>8</v>
      </c>
      <c r="I91" s="116"/>
      <c r="J91" s="116"/>
      <c r="K91" s="116"/>
    </row>
    <row r="92" spans="1:11" ht="38.25" customHeight="1" x14ac:dyDescent="0.25">
      <c r="A92" s="221"/>
      <c r="B92" s="221"/>
      <c r="C92" s="221"/>
      <c r="D92" s="65" t="s">
        <v>121</v>
      </c>
      <c r="E92" s="65">
        <v>16</v>
      </c>
      <c r="F92" s="167">
        <v>16.2</v>
      </c>
      <c r="G92" s="141">
        <f>F92/E92*100</f>
        <v>101.25</v>
      </c>
      <c r="H92" s="113" t="s">
        <v>9</v>
      </c>
      <c r="I92" s="116"/>
      <c r="J92" s="116"/>
      <c r="K92" s="116"/>
    </row>
    <row r="93" spans="1:11" ht="19.5" customHeight="1" x14ac:dyDescent="0.25">
      <c r="A93" s="228" t="s">
        <v>49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30"/>
    </row>
    <row r="94" spans="1:11" ht="15" customHeight="1" x14ac:dyDescent="0.25">
      <c r="A94" s="221">
        <v>13</v>
      </c>
      <c r="B94" s="221" t="s">
        <v>50</v>
      </c>
      <c r="C94" s="221" t="s">
        <v>176</v>
      </c>
      <c r="D94" s="221" t="s">
        <v>51</v>
      </c>
      <c r="E94" s="222">
        <v>0.8</v>
      </c>
      <c r="F94" s="222">
        <v>0.6</v>
      </c>
      <c r="G94" s="220">
        <f>F94/E94*100</f>
        <v>74.999999999999986</v>
      </c>
      <c r="H94" s="111" t="s">
        <v>5</v>
      </c>
      <c r="I94" s="116"/>
      <c r="J94" s="116"/>
      <c r="K94" s="116"/>
    </row>
    <row r="95" spans="1:11" ht="26.25" x14ac:dyDescent="0.25">
      <c r="A95" s="221"/>
      <c r="B95" s="221"/>
      <c r="C95" s="221"/>
      <c r="D95" s="221"/>
      <c r="E95" s="222"/>
      <c r="F95" s="222"/>
      <c r="G95" s="220"/>
      <c r="H95" s="113" t="s">
        <v>6</v>
      </c>
      <c r="I95" s="116"/>
      <c r="J95" s="116"/>
      <c r="K95" s="116"/>
    </row>
    <row r="96" spans="1:11" ht="26.25" x14ac:dyDescent="0.25">
      <c r="A96" s="221"/>
      <c r="B96" s="221"/>
      <c r="C96" s="221"/>
      <c r="D96" s="221"/>
      <c r="E96" s="222"/>
      <c r="F96" s="222"/>
      <c r="G96" s="220"/>
      <c r="H96" s="113" t="s">
        <v>7</v>
      </c>
      <c r="I96" s="116"/>
      <c r="J96" s="116"/>
      <c r="K96" s="116"/>
    </row>
    <row r="97" spans="1:11" ht="22.5" customHeight="1" x14ac:dyDescent="0.25">
      <c r="A97" s="221"/>
      <c r="B97" s="221"/>
      <c r="C97" s="221"/>
      <c r="D97" s="221"/>
      <c r="E97" s="222"/>
      <c r="F97" s="222"/>
      <c r="G97" s="220"/>
      <c r="H97" s="113" t="s">
        <v>8</v>
      </c>
      <c r="I97" s="116"/>
      <c r="J97" s="116"/>
      <c r="K97" s="116"/>
    </row>
    <row r="98" spans="1:11" ht="27" customHeight="1" x14ac:dyDescent="0.25">
      <c r="A98" s="221"/>
      <c r="B98" s="221"/>
      <c r="C98" s="221"/>
      <c r="D98" s="221"/>
      <c r="E98" s="222"/>
      <c r="F98" s="222"/>
      <c r="G98" s="220"/>
      <c r="H98" s="113" t="s">
        <v>9</v>
      </c>
      <c r="I98" s="116"/>
      <c r="J98" s="116"/>
      <c r="K98" s="116"/>
    </row>
    <row r="99" spans="1:11" ht="20.25" customHeight="1" x14ac:dyDescent="0.25">
      <c r="A99" s="228" t="s">
        <v>52</v>
      </c>
      <c r="B99" s="229"/>
      <c r="C99" s="229"/>
      <c r="D99" s="190"/>
      <c r="E99" s="190"/>
      <c r="F99" s="229"/>
      <c r="G99" s="229"/>
      <c r="H99" s="229"/>
      <c r="I99" s="229"/>
      <c r="J99" s="229"/>
      <c r="K99" s="230"/>
    </row>
    <row r="100" spans="1:11" ht="34.5" customHeight="1" x14ac:dyDescent="0.25">
      <c r="A100" s="221">
        <v>14</v>
      </c>
      <c r="B100" s="221" t="s">
        <v>53</v>
      </c>
      <c r="C100" s="228" t="s">
        <v>139</v>
      </c>
      <c r="D100" s="144" t="s">
        <v>133</v>
      </c>
      <c r="E100" s="166">
        <v>160</v>
      </c>
      <c r="F100" s="175">
        <v>106</v>
      </c>
      <c r="G100" s="141">
        <f>F100/E100*100</f>
        <v>66.25</v>
      </c>
      <c r="H100" s="120" t="s">
        <v>5</v>
      </c>
      <c r="I100" s="146">
        <f>I103</f>
        <v>102</v>
      </c>
      <c r="J100" s="146">
        <f t="shared" ref="J100:K100" si="9">J103</f>
        <v>102</v>
      </c>
      <c r="K100" s="146">
        <f t="shared" si="9"/>
        <v>100</v>
      </c>
    </row>
    <row r="101" spans="1:11" ht="26.25" x14ac:dyDescent="0.25">
      <c r="A101" s="221"/>
      <c r="B101" s="221"/>
      <c r="C101" s="228"/>
      <c r="D101" s="144" t="s">
        <v>134</v>
      </c>
      <c r="E101" s="166">
        <v>11</v>
      </c>
      <c r="F101" s="175">
        <v>34</v>
      </c>
      <c r="G101" s="141">
        <f t="shared" ref="G101:G105" si="10">F101/E101*100</f>
        <v>309.09090909090907</v>
      </c>
      <c r="H101" s="113" t="s">
        <v>6</v>
      </c>
      <c r="I101" s="66"/>
      <c r="J101" s="66"/>
      <c r="K101" s="66"/>
    </row>
    <row r="102" spans="1:11" ht="26.25" x14ac:dyDescent="0.25">
      <c r="A102" s="221"/>
      <c r="B102" s="221"/>
      <c r="C102" s="228"/>
      <c r="D102" s="144" t="s">
        <v>135</v>
      </c>
      <c r="E102" s="166">
        <v>5</v>
      </c>
      <c r="F102" s="175">
        <v>1</v>
      </c>
      <c r="G102" s="141">
        <f t="shared" si="10"/>
        <v>20</v>
      </c>
      <c r="H102" s="113" t="s">
        <v>7</v>
      </c>
      <c r="I102" s="66"/>
      <c r="J102" s="66"/>
      <c r="K102" s="66"/>
    </row>
    <row r="103" spans="1:11" ht="28.5" customHeight="1" x14ac:dyDescent="0.25">
      <c r="A103" s="221"/>
      <c r="B103" s="221"/>
      <c r="C103" s="228"/>
      <c r="D103" s="144" t="s">
        <v>136</v>
      </c>
      <c r="E103" s="166">
        <v>1</v>
      </c>
      <c r="F103" s="175">
        <v>0</v>
      </c>
      <c r="G103" s="141">
        <f t="shared" si="10"/>
        <v>0</v>
      </c>
      <c r="H103" s="277" t="s">
        <v>8</v>
      </c>
      <c r="I103" s="279">
        <v>102</v>
      </c>
      <c r="J103" s="279">
        <f>I103</f>
        <v>102</v>
      </c>
      <c r="K103" s="279">
        <f>J103/I103*100</f>
        <v>100</v>
      </c>
    </row>
    <row r="104" spans="1:11" ht="32.25" customHeight="1" x14ac:dyDescent="0.25">
      <c r="A104" s="221"/>
      <c r="B104" s="221"/>
      <c r="C104" s="228"/>
      <c r="D104" s="144" t="s">
        <v>137</v>
      </c>
      <c r="E104" s="166">
        <v>24</v>
      </c>
      <c r="F104" s="175">
        <v>16</v>
      </c>
      <c r="G104" s="141">
        <f t="shared" si="10"/>
        <v>66.666666666666657</v>
      </c>
      <c r="H104" s="278"/>
      <c r="I104" s="280"/>
      <c r="J104" s="280"/>
      <c r="K104" s="280"/>
    </row>
    <row r="105" spans="1:11" ht="35.25" customHeight="1" x14ac:dyDescent="0.25">
      <c r="A105" s="221"/>
      <c r="B105" s="221"/>
      <c r="C105" s="228"/>
      <c r="D105" s="144" t="s">
        <v>138</v>
      </c>
      <c r="E105" s="166">
        <v>57</v>
      </c>
      <c r="F105" s="175">
        <v>11</v>
      </c>
      <c r="G105" s="141">
        <f t="shared" si="10"/>
        <v>19.298245614035086</v>
      </c>
      <c r="H105" s="123" t="s">
        <v>9</v>
      </c>
      <c r="I105" s="116"/>
      <c r="J105" s="116"/>
      <c r="K105" s="116"/>
    </row>
    <row r="106" spans="1:11" ht="17.25" customHeight="1" x14ac:dyDescent="0.25">
      <c r="A106" s="228" t="s">
        <v>55</v>
      </c>
      <c r="B106" s="229"/>
      <c r="C106" s="229"/>
      <c r="D106" s="196"/>
      <c r="E106" s="196"/>
      <c r="F106" s="229"/>
      <c r="G106" s="229"/>
      <c r="H106" s="229"/>
      <c r="I106" s="229"/>
      <c r="J106" s="229"/>
      <c r="K106" s="230"/>
    </row>
    <row r="107" spans="1:11" ht="25.5" customHeight="1" x14ac:dyDescent="0.25">
      <c r="A107" s="221">
        <v>15</v>
      </c>
      <c r="B107" s="221" t="s">
        <v>56</v>
      </c>
      <c r="C107" s="221" t="s">
        <v>164</v>
      </c>
      <c r="D107" s="221" t="s">
        <v>140</v>
      </c>
      <c r="E107" s="222">
        <v>2</v>
      </c>
      <c r="F107" s="222">
        <v>2</v>
      </c>
      <c r="G107" s="220">
        <v>100</v>
      </c>
      <c r="H107" s="111" t="s">
        <v>5</v>
      </c>
      <c r="I107" s="91">
        <v>2000</v>
      </c>
      <c r="J107" s="91">
        <f t="shared" ref="J107:K107" si="11">J110</f>
        <v>2150</v>
      </c>
      <c r="K107" s="145">
        <f t="shared" si="11"/>
        <v>100</v>
      </c>
    </row>
    <row r="108" spans="1:11" ht="26.25" x14ac:dyDescent="0.25">
      <c r="A108" s="221"/>
      <c r="B108" s="221"/>
      <c r="C108" s="221"/>
      <c r="D108" s="221"/>
      <c r="E108" s="222"/>
      <c r="F108" s="222"/>
      <c r="G108" s="220"/>
      <c r="H108" s="113" t="s">
        <v>6</v>
      </c>
      <c r="I108" s="116"/>
      <c r="J108" s="116"/>
      <c r="K108" s="132"/>
    </row>
    <row r="109" spans="1:11" ht="25.5" customHeight="1" x14ac:dyDescent="0.25">
      <c r="A109" s="221"/>
      <c r="B109" s="221"/>
      <c r="C109" s="221"/>
      <c r="D109" s="221"/>
      <c r="E109" s="222"/>
      <c r="F109" s="222"/>
      <c r="G109" s="220"/>
      <c r="H109" s="113" t="s">
        <v>7</v>
      </c>
      <c r="I109" s="116"/>
      <c r="J109" s="116"/>
      <c r="K109" s="132"/>
    </row>
    <row r="110" spans="1:11" ht="25.5" customHeight="1" x14ac:dyDescent="0.25">
      <c r="A110" s="221"/>
      <c r="B110" s="221"/>
      <c r="C110" s="221"/>
      <c r="D110" s="221"/>
      <c r="E110" s="222"/>
      <c r="F110" s="222"/>
      <c r="G110" s="220"/>
      <c r="H110" s="113" t="s">
        <v>8</v>
      </c>
      <c r="I110" s="116">
        <v>2150</v>
      </c>
      <c r="J110" s="116">
        <f>I110</f>
        <v>2150</v>
      </c>
      <c r="K110" s="132">
        <f>J110/I110*100</f>
        <v>100</v>
      </c>
    </row>
    <row r="111" spans="1:11" ht="25.5" customHeight="1" x14ac:dyDescent="0.25">
      <c r="A111" s="221"/>
      <c r="B111" s="221"/>
      <c r="C111" s="221"/>
      <c r="D111" s="221"/>
      <c r="E111" s="222"/>
      <c r="F111" s="222"/>
      <c r="G111" s="220"/>
      <c r="H111" s="113" t="s">
        <v>9</v>
      </c>
      <c r="I111" s="116"/>
      <c r="J111" s="116"/>
      <c r="K111" s="116"/>
    </row>
    <row r="112" spans="1:11" ht="25.5" customHeight="1" x14ac:dyDescent="0.25">
      <c r="A112" s="228" t="s">
        <v>57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30"/>
    </row>
    <row r="113" spans="1:11" ht="25.5" customHeight="1" x14ac:dyDescent="0.25">
      <c r="A113" s="221">
        <v>16</v>
      </c>
      <c r="B113" s="221" t="s">
        <v>58</v>
      </c>
      <c r="C113" s="221" t="s">
        <v>59</v>
      </c>
      <c r="D113" s="221" t="s">
        <v>127</v>
      </c>
      <c r="E113" s="222">
        <v>10</v>
      </c>
      <c r="F113" s="222">
        <v>21</v>
      </c>
      <c r="G113" s="220">
        <f>F113/E113*100</f>
        <v>210</v>
      </c>
      <c r="H113" s="111" t="s">
        <v>5</v>
      </c>
      <c r="I113" s="91">
        <v>35</v>
      </c>
      <c r="J113" s="91">
        <f>J116</f>
        <v>8.1</v>
      </c>
      <c r="K113" s="146">
        <f>J113/I113*100</f>
        <v>23.142857142857142</v>
      </c>
    </row>
    <row r="114" spans="1:11" ht="25.5" customHeight="1" x14ac:dyDescent="0.25">
      <c r="A114" s="221"/>
      <c r="B114" s="221"/>
      <c r="C114" s="221"/>
      <c r="D114" s="221"/>
      <c r="E114" s="222"/>
      <c r="F114" s="222"/>
      <c r="G114" s="220"/>
      <c r="H114" s="113" t="s">
        <v>6</v>
      </c>
      <c r="I114" s="116"/>
      <c r="J114" s="116"/>
      <c r="K114" s="66"/>
    </row>
    <row r="115" spans="1:11" ht="25.5" customHeight="1" x14ac:dyDescent="0.25">
      <c r="A115" s="221"/>
      <c r="B115" s="221"/>
      <c r="C115" s="221"/>
      <c r="D115" s="221"/>
      <c r="E115" s="222"/>
      <c r="F115" s="222"/>
      <c r="G115" s="220"/>
      <c r="H115" s="113" t="s">
        <v>7</v>
      </c>
      <c r="I115" s="116"/>
      <c r="J115" s="116"/>
      <c r="K115" s="66"/>
    </row>
    <row r="116" spans="1:11" ht="25.5" customHeight="1" x14ac:dyDescent="0.25">
      <c r="A116" s="221"/>
      <c r="B116" s="221"/>
      <c r="C116" s="221"/>
      <c r="D116" s="221"/>
      <c r="E116" s="222"/>
      <c r="F116" s="222"/>
      <c r="G116" s="220"/>
      <c r="H116" s="113" t="s">
        <v>8</v>
      </c>
      <c r="I116" s="116">
        <v>35</v>
      </c>
      <c r="J116" s="116">
        <v>8.1</v>
      </c>
      <c r="K116" s="66">
        <f>J116/I116*100</f>
        <v>23.142857142857142</v>
      </c>
    </row>
    <row r="117" spans="1:11" ht="25.5" customHeight="1" x14ac:dyDescent="0.25">
      <c r="A117" s="221"/>
      <c r="B117" s="221"/>
      <c r="C117" s="221"/>
      <c r="D117" s="221"/>
      <c r="E117" s="222"/>
      <c r="F117" s="222"/>
      <c r="G117" s="220"/>
      <c r="H117" s="113" t="s">
        <v>9</v>
      </c>
      <c r="I117" s="116"/>
      <c r="J117" s="116"/>
      <c r="K117" s="116"/>
    </row>
    <row r="118" spans="1:11" ht="25.5" customHeight="1" x14ac:dyDescent="0.25">
      <c r="A118" s="231" t="s">
        <v>146</v>
      </c>
      <c r="B118" s="232"/>
      <c r="C118" s="232"/>
      <c r="D118" s="232"/>
      <c r="E118" s="232"/>
      <c r="F118" s="232"/>
      <c r="G118" s="232"/>
      <c r="H118" s="232"/>
      <c r="I118" s="232"/>
      <c r="J118" s="232"/>
      <c r="K118" s="281"/>
    </row>
    <row r="119" spans="1:11" ht="18" customHeight="1" x14ac:dyDescent="0.25">
      <c r="A119" s="228" t="s">
        <v>147</v>
      </c>
      <c r="B119" s="229"/>
      <c r="C119" s="229"/>
      <c r="D119" s="229"/>
      <c r="E119" s="229"/>
      <c r="F119" s="229"/>
      <c r="G119" s="229"/>
      <c r="H119" s="190"/>
      <c r="I119" s="190"/>
      <c r="J119" s="190"/>
      <c r="K119" s="191"/>
    </row>
    <row r="120" spans="1:11" ht="25.5" customHeight="1" x14ac:dyDescent="0.25">
      <c r="A120" s="188">
        <v>17</v>
      </c>
      <c r="B120" s="221" t="s">
        <v>35</v>
      </c>
      <c r="C120" s="191" t="s">
        <v>165</v>
      </c>
      <c r="D120" s="221" t="s">
        <v>148</v>
      </c>
      <c r="E120" s="222">
        <v>92900</v>
      </c>
      <c r="F120" s="222">
        <v>157450.79999999999</v>
      </c>
      <c r="G120" s="247">
        <f>F120/E120*100</f>
        <v>169.48417653390743</v>
      </c>
      <c r="H120" s="207" t="s">
        <v>5</v>
      </c>
      <c r="I120" s="210">
        <f>I125+I130+I135+I140</f>
        <v>12661.3</v>
      </c>
      <c r="J120" s="210">
        <f>J125+J130+J135+J140</f>
        <v>11343.1</v>
      </c>
      <c r="K120" s="213">
        <f>J120/I120*100</f>
        <v>89.588746811148951</v>
      </c>
    </row>
    <row r="121" spans="1:11" ht="25.5" customHeight="1" x14ac:dyDescent="0.25">
      <c r="A121" s="186"/>
      <c r="B121" s="221"/>
      <c r="C121" s="194"/>
      <c r="D121" s="221"/>
      <c r="E121" s="222"/>
      <c r="F121" s="222"/>
      <c r="G121" s="247"/>
      <c r="H121" s="208"/>
      <c r="I121" s="211"/>
      <c r="J121" s="211"/>
      <c r="K121" s="214"/>
    </row>
    <row r="122" spans="1:11" ht="1.5" customHeight="1" x14ac:dyDescent="0.25">
      <c r="A122" s="186"/>
      <c r="B122" s="221"/>
      <c r="C122" s="194"/>
      <c r="D122" s="221"/>
      <c r="E122" s="222"/>
      <c r="F122" s="222"/>
      <c r="G122" s="247"/>
      <c r="H122" s="208"/>
      <c r="I122" s="211"/>
      <c r="J122" s="211"/>
      <c r="K122" s="214"/>
    </row>
    <row r="123" spans="1:11" ht="9.75" hidden="1" customHeight="1" x14ac:dyDescent="0.25">
      <c r="A123" s="186"/>
      <c r="B123" s="221"/>
      <c r="C123" s="194"/>
      <c r="D123" s="221"/>
      <c r="E123" s="222"/>
      <c r="F123" s="222"/>
      <c r="G123" s="247"/>
      <c r="H123" s="208"/>
      <c r="I123" s="211"/>
      <c r="J123" s="211"/>
      <c r="K123" s="214"/>
    </row>
    <row r="124" spans="1:11" ht="4.5" hidden="1" customHeight="1" x14ac:dyDescent="0.25">
      <c r="A124" s="186"/>
      <c r="B124" s="221"/>
      <c r="C124" s="194"/>
      <c r="D124" s="221"/>
      <c r="E124" s="222"/>
      <c r="F124" s="222"/>
      <c r="G124" s="247"/>
      <c r="H124" s="209"/>
      <c r="I124" s="212"/>
      <c r="J124" s="212"/>
      <c r="K124" s="215"/>
    </row>
    <row r="125" spans="1:11" ht="25.5" customHeight="1" x14ac:dyDescent="0.25">
      <c r="A125" s="186"/>
      <c r="B125" s="221"/>
      <c r="C125" s="194"/>
      <c r="D125" s="221" t="s">
        <v>190</v>
      </c>
      <c r="E125" s="222">
        <v>5432.7</v>
      </c>
      <c r="F125" s="219">
        <v>9318.2999999999993</v>
      </c>
      <c r="G125" s="220">
        <f>F125/E125*100</f>
        <v>171.52244740184437</v>
      </c>
      <c r="H125" s="198" t="s">
        <v>6</v>
      </c>
      <c r="I125" s="216"/>
      <c r="J125" s="216"/>
      <c r="K125" s="201"/>
    </row>
    <row r="126" spans="1:11" ht="25.5" customHeight="1" x14ac:dyDescent="0.25">
      <c r="A126" s="186"/>
      <c r="B126" s="221"/>
      <c r="C126" s="194"/>
      <c r="D126" s="221"/>
      <c r="E126" s="222"/>
      <c r="F126" s="219"/>
      <c r="G126" s="220"/>
      <c r="H126" s="199"/>
      <c r="I126" s="217"/>
      <c r="J126" s="217"/>
      <c r="K126" s="202"/>
    </row>
    <row r="127" spans="1:11" ht="6.75" customHeight="1" x14ac:dyDescent="0.25">
      <c r="A127" s="186"/>
      <c r="B127" s="221"/>
      <c r="C127" s="194"/>
      <c r="D127" s="221"/>
      <c r="E127" s="222"/>
      <c r="F127" s="219"/>
      <c r="G127" s="220"/>
      <c r="H127" s="199"/>
      <c r="I127" s="217"/>
      <c r="J127" s="217"/>
      <c r="K127" s="202"/>
    </row>
    <row r="128" spans="1:11" ht="3.75" hidden="1" customHeight="1" x14ac:dyDescent="0.25">
      <c r="A128" s="186"/>
      <c r="B128" s="221"/>
      <c r="C128" s="194"/>
      <c r="D128" s="221"/>
      <c r="E128" s="222"/>
      <c r="F128" s="219"/>
      <c r="G128" s="220"/>
      <c r="H128" s="199"/>
      <c r="I128" s="217"/>
      <c r="J128" s="217"/>
      <c r="K128" s="202"/>
    </row>
    <row r="129" spans="1:11" ht="12" hidden="1" customHeight="1" x14ac:dyDescent="0.25">
      <c r="A129" s="186"/>
      <c r="B129" s="221"/>
      <c r="C129" s="194"/>
      <c r="D129" s="221"/>
      <c r="E129" s="222"/>
      <c r="F129" s="219"/>
      <c r="G129" s="220"/>
      <c r="H129" s="200"/>
      <c r="I129" s="218"/>
      <c r="J129" s="218"/>
      <c r="K129" s="203"/>
    </row>
    <row r="130" spans="1:11" ht="25.5" customHeight="1" x14ac:dyDescent="0.25">
      <c r="A130" s="186"/>
      <c r="B130" s="221"/>
      <c r="C130" s="194"/>
      <c r="D130" s="221" t="s">
        <v>149</v>
      </c>
      <c r="E130" s="222">
        <v>100</v>
      </c>
      <c r="F130" s="219">
        <v>100</v>
      </c>
      <c r="G130" s="220">
        <f>F130/E130*100</f>
        <v>100</v>
      </c>
      <c r="H130" s="198" t="s">
        <v>7</v>
      </c>
      <c r="I130" s="201"/>
      <c r="J130" s="201"/>
      <c r="K130" s="204"/>
    </row>
    <row r="131" spans="1:11" ht="15.75" customHeight="1" x14ac:dyDescent="0.25">
      <c r="A131" s="186"/>
      <c r="B131" s="221"/>
      <c r="C131" s="194"/>
      <c r="D131" s="221"/>
      <c r="E131" s="222"/>
      <c r="F131" s="219"/>
      <c r="G131" s="220"/>
      <c r="H131" s="199"/>
      <c r="I131" s="202"/>
      <c r="J131" s="202"/>
      <c r="K131" s="205"/>
    </row>
    <row r="132" spans="1:11" ht="11.25" hidden="1" customHeight="1" x14ac:dyDescent="0.25">
      <c r="A132" s="186"/>
      <c r="B132" s="221"/>
      <c r="C132" s="194"/>
      <c r="D132" s="221"/>
      <c r="E132" s="222"/>
      <c r="F132" s="219"/>
      <c r="G132" s="220"/>
      <c r="H132" s="199"/>
      <c r="I132" s="202"/>
      <c r="J132" s="202"/>
      <c r="K132" s="205"/>
    </row>
    <row r="133" spans="1:11" ht="7.5" hidden="1" customHeight="1" x14ac:dyDescent="0.25">
      <c r="A133" s="186"/>
      <c r="B133" s="221"/>
      <c r="C133" s="194"/>
      <c r="D133" s="221"/>
      <c r="E133" s="222"/>
      <c r="F133" s="219"/>
      <c r="G133" s="220"/>
      <c r="H133" s="199"/>
      <c r="I133" s="202"/>
      <c r="J133" s="202"/>
      <c r="K133" s="205"/>
    </row>
    <row r="134" spans="1:11" ht="10.5" hidden="1" customHeight="1" x14ac:dyDescent="0.25">
      <c r="A134" s="186"/>
      <c r="B134" s="221"/>
      <c r="C134" s="194"/>
      <c r="D134" s="221"/>
      <c r="E134" s="222"/>
      <c r="F134" s="219"/>
      <c r="G134" s="220"/>
      <c r="H134" s="200"/>
      <c r="I134" s="203"/>
      <c r="J134" s="203"/>
      <c r="K134" s="206"/>
    </row>
    <row r="135" spans="1:11" ht="25.5" customHeight="1" x14ac:dyDescent="0.25">
      <c r="A135" s="186"/>
      <c r="B135" s="221"/>
      <c r="C135" s="194"/>
      <c r="D135" s="221" t="s">
        <v>150</v>
      </c>
      <c r="E135" s="222">
        <v>102.1</v>
      </c>
      <c r="F135" s="219">
        <v>97.7</v>
      </c>
      <c r="G135" s="220">
        <f>F135/E135*100</f>
        <v>95.690499510284042</v>
      </c>
      <c r="H135" s="198" t="s">
        <v>8</v>
      </c>
      <c r="I135" s="201">
        <v>12661.3</v>
      </c>
      <c r="J135" s="201">
        <v>11343.1</v>
      </c>
      <c r="K135" s="204">
        <f t="shared" ref="K135" si="12">J135/I135*100</f>
        <v>89.588746811148951</v>
      </c>
    </row>
    <row r="136" spans="1:11" ht="15" customHeight="1" x14ac:dyDescent="0.25">
      <c r="A136" s="186"/>
      <c r="B136" s="221"/>
      <c r="C136" s="194"/>
      <c r="D136" s="221"/>
      <c r="E136" s="222"/>
      <c r="F136" s="219"/>
      <c r="G136" s="220"/>
      <c r="H136" s="199"/>
      <c r="I136" s="202"/>
      <c r="J136" s="202"/>
      <c r="K136" s="205"/>
    </row>
    <row r="137" spans="1:11" ht="0.75" customHeight="1" x14ac:dyDescent="0.25">
      <c r="A137" s="186"/>
      <c r="B137" s="221"/>
      <c r="C137" s="194"/>
      <c r="D137" s="221"/>
      <c r="E137" s="222"/>
      <c r="F137" s="219"/>
      <c r="G137" s="220"/>
      <c r="H137" s="199"/>
      <c r="I137" s="202"/>
      <c r="J137" s="202"/>
      <c r="K137" s="205"/>
    </row>
    <row r="138" spans="1:11" ht="6" hidden="1" customHeight="1" x14ac:dyDescent="0.25">
      <c r="A138" s="186"/>
      <c r="B138" s="221"/>
      <c r="C138" s="194"/>
      <c r="D138" s="221"/>
      <c r="E138" s="222"/>
      <c r="F138" s="219"/>
      <c r="G138" s="220"/>
      <c r="H138" s="199"/>
      <c r="I138" s="202"/>
      <c r="J138" s="202"/>
      <c r="K138" s="205"/>
    </row>
    <row r="139" spans="1:11" ht="25.5" hidden="1" customHeight="1" x14ac:dyDescent="0.25">
      <c r="A139" s="186"/>
      <c r="B139" s="221"/>
      <c r="C139" s="194"/>
      <c r="D139" s="221"/>
      <c r="E139" s="222"/>
      <c r="F139" s="219"/>
      <c r="G139" s="220"/>
      <c r="H139" s="200"/>
      <c r="I139" s="203"/>
      <c r="J139" s="203"/>
      <c r="K139" s="206"/>
    </row>
    <row r="140" spans="1:11" ht="25.5" customHeight="1" x14ac:dyDescent="0.25">
      <c r="A140" s="186"/>
      <c r="B140" s="221"/>
      <c r="C140" s="194"/>
      <c r="D140" s="221" t="s">
        <v>151</v>
      </c>
      <c r="E140" s="222">
        <v>1279799</v>
      </c>
      <c r="F140" s="222">
        <v>1649531</v>
      </c>
      <c r="G140" s="220">
        <f>F140/E140*100</f>
        <v>128.8898491091179</v>
      </c>
      <c r="H140" s="147" t="s">
        <v>9</v>
      </c>
      <c r="I140" s="148"/>
      <c r="J140" s="148"/>
      <c r="K140" s="148"/>
    </row>
    <row r="141" spans="1:11" ht="2.25" customHeight="1" x14ac:dyDescent="0.25">
      <c r="A141" s="186"/>
      <c r="B141" s="221"/>
      <c r="C141" s="194"/>
      <c r="D141" s="221"/>
      <c r="E141" s="222"/>
      <c r="F141" s="222"/>
      <c r="G141" s="247"/>
      <c r="H141" s="149"/>
      <c r="I141" s="150"/>
      <c r="J141" s="150"/>
      <c r="K141" s="151"/>
    </row>
    <row r="142" spans="1:11" ht="25.5" hidden="1" customHeight="1" x14ac:dyDescent="0.25">
      <c r="A142" s="186"/>
      <c r="B142" s="221"/>
      <c r="C142" s="194"/>
      <c r="D142" s="221"/>
      <c r="E142" s="222"/>
      <c r="F142" s="222"/>
      <c r="G142" s="247"/>
      <c r="H142" s="152"/>
      <c r="I142" s="153"/>
      <c r="J142" s="153"/>
      <c r="K142" s="154"/>
    </row>
    <row r="143" spans="1:11" ht="25.5" hidden="1" customHeight="1" x14ac:dyDescent="0.25">
      <c r="A143" s="186"/>
      <c r="B143" s="221"/>
      <c r="C143" s="194"/>
      <c r="D143" s="221"/>
      <c r="E143" s="222"/>
      <c r="F143" s="222"/>
      <c r="G143" s="247"/>
      <c r="H143" s="152"/>
      <c r="I143" s="153"/>
      <c r="J143" s="153"/>
      <c r="K143" s="154"/>
    </row>
    <row r="144" spans="1:11" ht="25.5" hidden="1" customHeight="1" x14ac:dyDescent="0.25">
      <c r="A144" s="186"/>
      <c r="B144" s="221"/>
      <c r="C144" s="194"/>
      <c r="D144" s="221"/>
      <c r="E144" s="222"/>
      <c r="F144" s="222"/>
      <c r="G144" s="247"/>
      <c r="H144" s="152"/>
      <c r="I144" s="153"/>
      <c r="J144" s="153"/>
      <c r="K144" s="154"/>
    </row>
    <row r="145" spans="1:11" ht="25.5" customHeight="1" x14ac:dyDescent="0.25">
      <c r="A145" s="186"/>
      <c r="B145" s="221"/>
      <c r="C145" s="194"/>
      <c r="D145" s="221" t="s">
        <v>152</v>
      </c>
      <c r="E145" s="222">
        <v>459550</v>
      </c>
      <c r="F145" s="222">
        <v>816297</v>
      </c>
      <c r="G145" s="247">
        <f>F145/E145*100</f>
        <v>177.62963768904362</v>
      </c>
      <c r="H145" s="152"/>
      <c r="I145" s="153"/>
      <c r="J145" s="153"/>
      <c r="K145" s="154"/>
    </row>
    <row r="146" spans="1:11" ht="9" customHeight="1" x14ac:dyDescent="0.25">
      <c r="A146" s="186"/>
      <c r="B146" s="221"/>
      <c r="C146" s="194"/>
      <c r="D146" s="221"/>
      <c r="E146" s="222"/>
      <c r="F146" s="222"/>
      <c r="G146" s="247"/>
      <c r="H146" s="152"/>
      <c r="I146" s="153"/>
      <c r="J146" s="153"/>
      <c r="K146" s="154"/>
    </row>
    <row r="147" spans="1:11" ht="3.75" customHeight="1" x14ac:dyDescent="0.25">
      <c r="A147" s="186"/>
      <c r="B147" s="221"/>
      <c r="C147" s="194"/>
      <c r="D147" s="221"/>
      <c r="E147" s="222"/>
      <c r="F147" s="222"/>
      <c r="G147" s="247"/>
      <c r="H147" s="152"/>
      <c r="I147" s="153"/>
      <c r="J147" s="153"/>
      <c r="K147" s="154"/>
    </row>
    <row r="148" spans="1:11" ht="25.5" hidden="1" customHeight="1" x14ac:dyDescent="0.25">
      <c r="A148" s="186"/>
      <c r="B148" s="221"/>
      <c r="C148" s="194"/>
      <c r="D148" s="221"/>
      <c r="E148" s="222"/>
      <c r="F148" s="222"/>
      <c r="G148" s="247"/>
      <c r="H148" s="152"/>
      <c r="I148" s="153"/>
      <c r="J148" s="153"/>
      <c r="K148" s="154"/>
    </row>
    <row r="149" spans="1:11" ht="25.5" hidden="1" customHeight="1" x14ac:dyDescent="0.25">
      <c r="A149" s="186"/>
      <c r="B149" s="221"/>
      <c r="C149" s="194"/>
      <c r="D149" s="221"/>
      <c r="E149" s="222"/>
      <c r="F149" s="222"/>
      <c r="G149" s="247"/>
      <c r="H149" s="152"/>
      <c r="I149" s="153"/>
      <c r="J149" s="153"/>
      <c r="K149" s="154"/>
    </row>
    <row r="150" spans="1:11" ht="25.5" customHeight="1" x14ac:dyDescent="0.25">
      <c r="A150" s="186"/>
      <c r="B150" s="221"/>
      <c r="C150" s="194"/>
      <c r="D150" s="221" t="s">
        <v>104</v>
      </c>
      <c r="E150" s="222">
        <v>1279799</v>
      </c>
      <c r="F150" s="222">
        <v>1649531</v>
      </c>
      <c r="G150" s="247">
        <f>F150/E150*100</f>
        <v>128.8898491091179</v>
      </c>
      <c r="H150" s="152"/>
      <c r="I150" s="153"/>
      <c r="J150" s="153"/>
      <c r="K150" s="154"/>
    </row>
    <row r="151" spans="1:11" ht="3.75" customHeight="1" x14ac:dyDescent="0.25">
      <c r="A151" s="186"/>
      <c r="B151" s="221"/>
      <c r="C151" s="194"/>
      <c r="D151" s="221"/>
      <c r="E151" s="222"/>
      <c r="F151" s="222"/>
      <c r="G151" s="247"/>
      <c r="H151" s="152"/>
      <c r="I151" s="153"/>
      <c r="J151" s="153"/>
      <c r="K151" s="154"/>
    </row>
    <row r="152" spans="1:11" ht="14.25" hidden="1" customHeight="1" x14ac:dyDescent="0.25">
      <c r="A152" s="186"/>
      <c r="B152" s="221"/>
      <c r="C152" s="194"/>
      <c r="D152" s="221"/>
      <c r="E152" s="222"/>
      <c r="F152" s="222"/>
      <c r="G152" s="247"/>
      <c r="H152" s="152"/>
      <c r="I152" s="153"/>
      <c r="J152" s="153"/>
      <c r="K152" s="154"/>
    </row>
    <row r="153" spans="1:11" ht="25.5" hidden="1" customHeight="1" x14ac:dyDescent="0.25">
      <c r="A153" s="186"/>
      <c r="B153" s="221"/>
      <c r="C153" s="194"/>
      <c r="D153" s="221"/>
      <c r="E153" s="222"/>
      <c r="F153" s="222"/>
      <c r="G153" s="247"/>
      <c r="H153" s="152"/>
      <c r="I153" s="153"/>
      <c r="J153" s="153"/>
      <c r="K153" s="154"/>
    </row>
    <row r="154" spans="1:11" ht="25.5" hidden="1" customHeight="1" x14ac:dyDescent="0.25">
      <c r="A154" s="186"/>
      <c r="B154" s="221"/>
      <c r="C154" s="194"/>
      <c r="D154" s="221"/>
      <c r="E154" s="222"/>
      <c r="F154" s="222"/>
      <c r="G154" s="247"/>
      <c r="H154" s="152"/>
      <c r="I154" s="153"/>
      <c r="J154" s="153"/>
      <c r="K154" s="154"/>
    </row>
    <row r="155" spans="1:11" ht="25.5" customHeight="1" x14ac:dyDescent="0.25">
      <c r="A155" s="186"/>
      <c r="B155" s="221"/>
      <c r="C155" s="194"/>
      <c r="D155" s="221" t="s">
        <v>152</v>
      </c>
      <c r="E155" s="222">
        <v>459550</v>
      </c>
      <c r="F155" s="222">
        <v>816297</v>
      </c>
      <c r="G155" s="247">
        <f>F155/E155*100</f>
        <v>177.62963768904362</v>
      </c>
      <c r="H155" s="152"/>
      <c r="I155" s="153"/>
      <c r="J155" s="153" t="s">
        <v>180</v>
      </c>
      <c r="K155" s="154"/>
    </row>
    <row r="156" spans="1:11" ht="12" customHeight="1" x14ac:dyDescent="0.25">
      <c r="A156" s="186"/>
      <c r="B156" s="221"/>
      <c r="C156" s="194"/>
      <c r="D156" s="221"/>
      <c r="E156" s="222"/>
      <c r="F156" s="222"/>
      <c r="G156" s="247"/>
      <c r="H156" s="152"/>
      <c r="I156" s="153"/>
      <c r="J156" s="153"/>
      <c r="K156" s="154"/>
    </row>
    <row r="157" spans="1:11" ht="16.5" hidden="1" customHeight="1" x14ac:dyDescent="0.25">
      <c r="A157" s="186"/>
      <c r="B157" s="221"/>
      <c r="C157" s="194"/>
      <c r="D157" s="221"/>
      <c r="E157" s="222"/>
      <c r="F157" s="222"/>
      <c r="G157" s="247"/>
      <c r="H157" s="155"/>
      <c r="I157" s="156"/>
      <c r="J157" s="156"/>
      <c r="K157" s="157"/>
    </row>
    <row r="158" spans="1:11" ht="25.5" hidden="1" customHeight="1" x14ac:dyDescent="0.25">
      <c r="A158" s="186"/>
      <c r="B158" s="221"/>
      <c r="C158" s="194"/>
      <c r="D158" s="221"/>
      <c r="E158" s="222"/>
      <c r="F158" s="222"/>
      <c r="G158" s="247"/>
      <c r="H158" s="152"/>
      <c r="I158" s="153"/>
      <c r="J158" s="153"/>
      <c r="K158" s="154"/>
    </row>
    <row r="159" spans="1:11" ht="25.5" hidden="1" customHeight="1" x14ac:dyDescent="0.25">
      <c r="A159" s="186"/>
      <c r="B159" s="221"/>
      <c r="C159" s="194"/>
      <c r="D159" s="221"/>
      <c r="E159" s="222"/>
      <c r="F159" s="222"/>
      <c r="G159" s="247"/>
      <c r="H159" s="152"/>
      <c r="I159" s="153"/>
      <c r="J159" s="153"/>
      <c r="K159" s="154"/>
    </row>
    <row r="160" spans="1:11" ht="25.5" customHeight="1" x14ac:dyDescent="0.25">
      <c r="A160" s="186"/>
      <c r="B160" s="221"/>
      <c r="C160" s="194"/>
      <c r="D160" s="221" t="s">
        <v>153</v>
      </c>
      <c r="E160" s="222">
        <v>95</v>
      </c>
      <c r="F160" s="219">
        <v>97.71</v>
      </c>
      <c r="G160" s="247">
        <f>F160/E160*100</f>
        <v>102.85263157894735</v>
      </c>
      <c r="H160" s="158"/>
      <c r="I160" s="159"/>
      <c r="J160" s="159"/>
      <c r="K160" s="160"/>
    </row>
    <row r="161" spans="1:11" ht="9.75" customHeight="1" x14ac:dyDescent="0.25">
      <c r="A161" s="186"/>
      <c r="B161" s="221"/>
      <c r="C161" s="194"/>
      <c r="D161" s="221"/>
      <c r="E161" s="222"/>
      <c r="F161" s="219"/>
      <c r="G161" s="247"/>
      <c r="H161" s="161"/>
      <c r="I161" s="162"/>
      <c r="J161" s="162"/>
      <c r="K161" s="163"/>
    </row>
    <row r="162" spans="1:11" ht="6.75" hidden="1" customHeight="1" x14ac:dyDescent="0.25">
      <c r="A162" s="186"/>
      <c r="B162" s="221"/>
      <c r="C162" s="194"/>
      <c r="D162" s="221"/>
      <c r="E162" s="222"/>
      <c r="F162" s="219"/>
      <c r="G162" s="247"/>
      <c r="H162" s="161"/>
      <c r="I162" s="162"/>
      <c r="J162" s="162"/>
      <c r="K162" s="163"/>
    </row>
    <row r="163" spans="1:11" ht="0.75" hidden="1" customHeight="1" x14ac:dyDescent="0.25">
      <c r="A163" s="186"/>
      <c r="B163" s="221"/>
      <c r="C163" s="194"/>
      <c r="D163" s="221"/>
      <c r="E163" s="222"/>
      <c r="F163" s="219"/>
      <c r="G163" s="247"/>
      <c r="H163" s="127"/>
      <c r="I163" s="128"/>
      <c r="J163" s="128"/>
      <c r="K163" s="129"/>
    </row>
    <row r="164" spans="1:11" ht="25.5" hidden="1" customHeight="1" x14ac:dyDescent="0.25">
      <c r="A164" s="187"/>
      <c r="B164" s="221"/>
      <c r="C164" s="197"/>
      <c r="D164" s="221"/>
      <c r="E164" s="222"/>
      <c r="F164" s="219"/>
      <c r="G164" s="247"/>
      <c r="H164" s="127"/>
      <c r="I164" s="128"/>
      <c r="J164" s="128"/>
      <c r="K164" s="129"/>
    </row>
    <row r="165" spans="1:11" ht="25.5" customHeight="1" x14ac:dyDescent="0.25">
      <c r="A165" s="231" t="s">
        <v>154</v>
      </c>
      <c r="B165" s="232"/>
      <c r="C165" s="232"/>
      <c r="D165" s="232"/>
      <c r="E165" s="232"/>
      <c r="F165" s="232"/>
      <c r="G165" s="232"/>
      <c r="H165" s="233"/>
      <c r="I165" s="233"/>
      <c r="J165" s="233"/>
      <c r="K165" s="234"/>
    </row>
    <row r="166" spans="1:11" ht="18" customHeight="1" x14ac:dyDescent="0.25">
      <c r="A166" s="228" t="s">
        <v>158</v>
      </c>
      <c r="B166" s="229"/>
      <c r="C166" s="229"/>
      <c r="D166" s="229"/>
      <c r="E166" s="229"/>
      <c r="F166" s="229"/>
      <c r="G166" s="229"/>
      <c r="H166" s="229"/>
      <c r="I166" s="229"/>
      <c r="J166" s="229"/>
      <c r="K166" s="230"/>
    </row>
    <row r="167" spans="1:11" ht="25.5" customHeight="1" x14ac:dyDescent="0.25">
      <c r="A167" s="188">
        <v>18</v>
      </c>
      <c r="B167" s="188" t="s">
        <v>155</v>
      </c>
      <c r="C167" s="221" t="s">
        <v>59</v>
      </c>
      <c r="D167" s="221" t="s">
        <v>156</v>
      </c>
      <c r="E167" s="222">
        <v>86</v>
      </c>
      <c r="F167" s="222">
        <v>70.099999999999994</v>
      </c>
      <c r="G167" s="329">
        <f>F167/E167*100</f>
        <v>81.511627906976742</v>
      </c>
      <c r="H167" s="235"/>
      <c r="I167" s="236"/>
      <c r="J167" s="236"/>
      <c r="K167" s="237"/>
    </row>
    <row r="168" spans="1:11" ht="18" customHeight="1" x14ac:dyDescent="0.25">
      <c r="A168" s="186"/>
      <c r="B168" s="186"/>
      <c r="C168" s="221"/>
      <c r="D168" s="221"/>
      <c r="E168" s="222"/>
      <c r="F168" s="222"/>
      <c r="G168" s="329"/>
      <c r="H168" s="238"/>
      <c r="I168" s="239"/>
      <c r="J168" s="239"/>
      <c r="K168" s="240"/>
    </row>
    <row r="169" spans="1:11" ht="5.25" hidden="1" customHeight="1" x14ac:dyDescent="0.25">
      <c r="A169" s="186"/>
      <c r="B169" s="186"/>
      <c r="C169" s="221"/>
      <c r="D169" s="221"/>
      <c r="E169" s="222"/>
      <c r="F169" s="222"/>
      <c r="G169" s="329"/>
      <c r="H169" s="238"/>
      <c r="I169" s="239"/>
      <c r="J169" s="239"/>
      <c r="K169" s="240"/>
    </row>
    <row r="170" spans="1:11" ht="14.25" hidden="1" customHeight="1" x14ac:dyDescent="0.25">
      <c r="A170" s="186"/>
      <c r="B170" s="186"/>
      <c r="C170" s="221"/>
      <c r="D170" s="221"/>
      <c r="E170" s="222"/>
      <c r="F170" s="222"/>
      <c r="G170" s="329"/>
      <c r="H170" s="238"/>
      <c r="I170" s="239"/>
      <c r="J170" s="239"/>
      <c r="K170" s="240"/>
    </row>
    <row r="171" spans="1:11" ht="25.5" hidden="1" customHeight="1" x14ac:dyDescent="0.25">
      <c r="A171" s="186"/>
      <c r="B171" s="186"/>
      <c r="C171" s="221"/>
      <c r="D171" s="221"/>
      <c r="E171" s="222"/>
      <c r="F171" s="222"/>
      <c r="G171" s="329"/>
      <c r="H171" s="238"/>
      <c r="I171" s="239"/>
      <c r="J171" s="239"/>
      <c r="K171" s="240"/>
    </row>
    <row r="172" spans="1:11" ht="25.5" customHeight="1" x14ac:dyDescent="0.25">
      <c r="A172" s="186"/>
      <c r="B172" s="186"/>
      <c r="C172" s="221" t="s">
        <v>59</v>
      </c>
      <c r="D172" s="221" t="s">
        <v>157</v>
      </c>
      <c r="E172" s="222">
        <v>90</v>
      </c>
      <c r="F172" s="222">
        <v>90</v>
      </c>
      <c r="G172" s="329">
        <f>F172/E172*100</f>
        <v>100</v>
      </c>
      <c r="H172" s="238"/>
      <c r="I172" s="239"/>
      <c r="J172" s="239"/>
      <c r="K172" s="240"/>
    </row>
    <row r="173" spans="1:11" ht="16.5" customHeight="1" x14ac:dyDescent="0.25">
      <c r="A173" s="186"/>
      <c r="B173" s="186"/>
      <c r="C173" s="221"/>
      <c r="D173" s="221"/>
      <c r="E173" s="222"/>
      <c r="F173" s="222"/>
      <c r="G173" s="329"/>
      <c r="H173" s="238"/>
      <c r="I173" s="239"/>
      <c r="J173" s="239"/>
      <c r="K173" s="240"/>
    </row>
    <row r="174" spans="1:11" ht="3" hidden="1" customHeight="1" x14ac:dyDescent="0.25">
      <c r="A174" s="186"/>
      <c r="B174" s="186"/>
      <c r="C174" s="221"/>
      <c r="D174" s="221"/>
      <c r="E174" s="222"/>
      <c r="F174" s="222"/>
      <c r="G174" s="329"/>
      <c r="H174" s="238"/>
      <c r="I174" s="239"/>
      <c r="J174" s="239"/>
      <c r="K174" s="240"/>
    </row>
    <row r="175" spans="1:11" ht="1.5" hidden="1" customHeight="1" x14ac:dyDescent="0.25">
      <c r="A175" s="186"/>
      <c r="B175" s="186"/>
      <c r="C175" s="221"/>
      <c r="D175" s="221"/>
      <c r="E175" s="222"/>
      <c r="F175" s="222"/>
      <c r="G175" s="329"/>
      <c r="H175" s="238"/>
      <c r="I175" s="239"/>
      <c r="J175" s="239"/>
      <c r="K175" s="240"/>
    </row>
    <row r="176" spans="1:11" ht="25.5" hidden="1" customHeight="1" x14ac:dyDescent="0.25">
      <c r="A176" s="187"/>
      <c r="B176" s="187"/>
      <c r="C176" s="221"/>
      <c r="D176" s="221"/>
      <c r="E176" s="222"/>
      <c r="F176" s="222"/>
      <c r="G176" s="329"/>
      <c r="H176" s="241"/>
      <c r="I176" s="242"/>
      <c r="J176" s="242"/>
      <c r="K176" s="243"/>
    </row>
    <row r="177" spans="1:11" ht="21" customHeight="1" x14ac:dyDescent="0.25">
      <c r="A177" s="244" t="s">
        <v>159</v>
      </c>
      <c r="B177" s="245"/>
      <c r="C177" s="245"/>
      <c r="D177" s="245"/>
      <c r="E177" s="245"/>
      <c r="F177" s="245"/>
      <c r="G177" s="245"/>
      <c r="H177" s="245"/>
      <c r="I177" s="245"/>
      <c r="J177" s="245"/>
      <c r="K177" s="246"/>
    </row>
    <row r="178" spans="1:11" ht="16.5" customHeight="1" x14ac:dyDescent="0.25">
      <c r="A178" s="228" t="s">
        <v>160</v>
      </c>
      <c r="B178" s="229"/>
      <c r="C178" s="229"/>
      <c r="D178" s="229"/>
      <c r="E178" s="229"/>
      <c r="F178" s="229"/>
      <c r="G178" s="229"/>
      <c r="H178" s="229"/>
      <c r="I178" s="229"/>
      <c r="J178" s="229"/>
      <c r="K178" s="230"/>
    </row>
    <row r="179" spans="1:11" ht="15.75" customHeight="1" x14ac:dyDescent="0.25">
      <c r="A179" s="228" t="s">
        <v>174</v>
      </c>
      <c r="B179" s="229"/>
      <c r="C179" s="229"/>
      <c r="D179" s="229"/>
      <c r="E179" s="229"/>
      <c r="F179" s="229"/>
      <c r="G179" s="229"/>
      <c r="H179" s="229"/>
      <c r="I179" s="229"/>
      <c r="J179" s="229"/>
      <c r="K179" s="230"/>
    </row>
    <row r="180" spans="1:11" ht="15.75" customHeight="1" x14ac:dyDescent="0.25">
      <c r="A180" s="221">
        <v>19</v>
      </c>
      <c r="B180" s="221" t="s">
        <v>66</v>
      </c>
      <c r="C180" s="221" t="s">
        <v>177</v>
      </c>
      <c r="D180" s="221" t="s">
        <v>141</v>
      </c>
      <c r="E180" s="222">
        <v>40</v>
      </c>
      <c r="F180" s="222">
        <v>43</v>
      </c>
      <c r="G180" s="220">
        <f>F180/E180*100</f>
        <v>107.5</v>
      </c>
      <c r="H180" s="111" t="s">
        <v>5</v>
      </c>
      <c r="I180" s="91">
        <f>I181+I182+I183</f>
        <v>0</v>
      </c>
      <c r="J180" s="91">
        <f>J181+J182+J183</f>
        <v>0</v>
      </c>
      <c r="K180" s="91" t="e">
        <f>J180/I180*100</f>
        <v>#DIV/0!</v>
      </c>
    </row>
    <row r="181" spans="1:11" ht="30" customHeight="1" x14ac:dyDescent="0.25">
      <c r="A181" s="221"/>
      <c r="B181" s="221"/>
      <c r="C181" s="221"/>
      <c r="D181" s="221"/>
      <c r="E181" s="222"/>
      <c r="F181" s="222"/>
      <c r="G181" s="220"/>
      <c r="H181" s="113" t="s">
        <v>6</v>
      </c>
      <c r="I181" s="116"/>
      <c r="J181" s="116">
        <f>I181</f>
        <v>0</v>
      </c>
      <c r="K181" s="116" t="e">
        <f>J181/I181*100</f>
        <v>#DIV/0!</v>
      </c>
    </row>
    <row r="182" spans="1:11" ht="27" customHeight="1" x14ac:dyDescent="0.25">
      <c r="A182" s="221"/>
      <c r="B182" s="221"/>
      <c r="C182" s="221"/>
      <c r="D182" s="221"/>
      <c r="E182" s="222"/>
      <c r="F182" s="222"/>
      <c r="G182" s="220"/>
      <c r="H182" s="113" t="s">
        <v>7</v>
      </c>
      <c r="I182" s="116"/>
      <c r="J182" s="116">
        <f t="shared" ref="J182:J183" si="13">I182</f>
        <v>0</v>
      </c>
      <c r="K182" s="116" t="e">
        <f t="shared" ref="K182:K183" si="14">J182/I182*100</f>
        <v>#DIV/0!</v>
      </c>
    </row>
    <row r="183" spans="1:11" ht="19.5" customHeight="1" x14ac:dyDescent="0.25">
      <c r="A183" s="221"/>
      <c r="B183" s="221"/>
      <c r="C183" s="221"/>
      <c r="D183" s="221"/>
      <c r="E183" s="222"/>
      <c r="F183" s="222"/>
      <c r="G183" s="220"/>
      <c r="H183" s="113" t="s">
        <v>8</v>
      </c>
      <c r="I183" s="116"/>
      <c r="J183" s="116">
        <f t="shared" si="13"/>
        <v>0</v>
      </c>
      <c r="K183" s="116" t="e">
        <f t="shared" si="14"/>
        <v>#DIV/0!</v>
      </c>
    </row>
    <row r="184" spans="1:11" ht="26.25" customHeight="1" x14ac:dyDescent="0.25">
      <c r="A184" s="221"/>
      <c r="B184" s="221"/>
      <c r="C184" s="221"/>
      <c r="D184" s="221"/>
      <c r="E184" s="222"/>
      <c r="F184" s="222"/>
      <c r="G184" s="220"/>
      <c r="H184" s="113" t="s">
        <v>9</v>
      </c>
      <c r="I184" s="116"/>
      <c r="J184" s="116"/>
      <c r="K184" s="116"/>
    </row>
    <row r="185" spans="1:11" ht="18" customHeight="1" x14ac:dyDescent="0.25">
      <c r="A185" s="228" t="s">
        <v>161</v>
      </c>
      <c r="B185" s="229"/>
      <c r="C185" s="229"/>
      <c r="D185" s="229"/>
      <c r="E185" s="229"/>
      <c r="F185" s="229"/>
      <c r="G185" s="229"/>
      <c r="H185" s="229"/>
      <c r="I185" s="229"/>
      <c r="J185" s="229"/>
      <c r="K185" s="230"/>
    </row>
    <row r="186" spans="1:11" ht="27" customHeight="1" x14ac:dyDescent="0.25">
      <c r="A186" s="221">
        <v>20</v>
      </c>
      <c r="B186" s="221" t="s">
        <v>63</v>
      </c>
      <c r="C186" s="221" t="s">
        <v>54</v>
      </c>
      <c r="D186" s="188" t="s">
        <v>122</v>
      </c>
      <c r="E186" s="223">
        <v>27</v>
      </c>
      <c r="F186" s="223">
        <v>42.72</v>
      </c>
      <c r="G186" s="225">
        <f>F186/E186*100</f>
        <v>158.22222222222223</v>
      </c>
      <c r="H186" s="120" t="s">
        <v>5</v>
      </c>
      <c r="I186" s="91">
        <f>I188+I189+I187</f>
        <v>36231.199999999997</v>
      </c>
      <c r="J186" s="91">
        <f>J188+J189+J187</f>
        <v>36763.199999999997</v>
      </c>
      <c r="K186" s="146">
        <f>J186/I186*100</f>
        <v>101.468347722405</v>
      </c>
    </row>
    <row r="187" spans="1:11" ht="27.75" customHeight="1" x14ac:dyDescent="0.25">
      <c r="A187" s="221"/>
      <c r="B187" s="221"/>
      <c r="C187" s="221"/>
      <c r="D187" s="187"/>
      <c r="E187" s="224"/>
      <c r="F187" s="224"/>
      <c r="G187" s="226"/>
      <c r="H187" s="123" t="s">
        <v>6</v>
      </c>
      <c r="I187" s="116">
        <v>20136.8</v>
      </c>
      <c r="J187" s="116">
        <v>20136.8</v>
      </c>
      <c r="K187" s="116">
        <f>J187/I187*100</f>
        <v>100</v>
      </c>
    </row>
    <row r="188" spans="1:11" ht="29.25" customHeight="1" x14ac:dyDescent="0.25">
      <c r="A188" s="221"/>
      <c r="B188" s="221"/>
      <c r="C188" s="221"/>
      <c r="D188" s="188" t="s">
        <v>123</v>
      </c>
      <c r="E188" s="223">
        <v>53</v>
      </c>
      <c r="F188" s="223">
        <v>57.2</v>
      </c>
      <c r="G188" s="225">
        <f>F188/E188*100</f>
        <v>107.9245283018868</v>
      </c>
      <c r="H188" s="123" t="s">
        <v>7</v>
      </c>
      <c r="I188" s="116">
        <v>1985.3</v>
      </c>
      <c r="J188" s="116">
        <v>1985.3</v>
      </c>
      <c r="K188" s="66">
        <f>J188/I188*100</f>
        <v>100</v>
      </c>
    </row>
    <row r="189" spans="1:11" ht="27" customHeight="1" x14ac:dyDescent="0.25">
      <c r="A189" s="221"/>
      <c r="B189" s="221"/>
      <c r="C189" s="221"/>
      <c r="D189" s="186"/>
      <c r="E189" s="227"/>
      <c r="F189" s="227"/>
      <c r="G189" s="299"/>
      <c r="H189" s="123" t="s">
        <v>8</v>
      </c>
      <c r="I189" s="116">
        <v>14109.1</v>
      </c>
      <c r="J189" s="116">
        <v>14641.1</v>
      </c>
      <c r="K189" s="66">
        <f>J189/I189*100</f>
        <v>103.77061612718033</v>
      </c>
    </row>
    <row r="190" spans="1:11" ht="25.5" customHeight="1" x14ac:dyDescent="0.25">
      <c r="A190" s="221"/>
      <c r="B190" s="221"/>
      <c r="C190" s="221"/>
      <c r="D190" s="187"/>
      <c r="E190" s="224"/>
      <c r="F190" s="224"/>
      <c r="G190" s="226"/>
      <c r="H190" s="123" t="s">
        <v>9</v>
      </c>
      <c r="I190" s="116"/>
      <c r="J190" s="116"/>
      <c r="K190" s="116"/>
    </row>
    <row r="191" spans="1:11" ht="25.5" customHeight="1" x14ac:dyDescent="0.25">
      <c r="A191" s="228" t="s">
        <v>173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30"/>
    </row>
    <row r="192" spans="1:11" ht="17.25" customHeight="1" x14ac:dyDescent="0.25">
      <c r="A192" s="186">
        <v>21</v>
      </c>
      <c r="B192" s="188" t="s">
        <v>172</v>
      </c>
      <c r="C192" s="188" t="s">
        <v>67</v>
      </c>
      <c r="D192" s="89" t="s">
        <v>167</v>
      </c>
      <c r="E192" s="89">
        <v>72</v>
      </c>
      <c r="F192" s="89">
        <v>76.7</v>
      </c>
      <c r="G192" s="164">
        <f>F192/E192*100</f>
        <v>106.52777777777777</v>
      </c>
      <c r="H192" s="189"/>
      <c r="I192" s="190"/>
      <c r="J192" s="190"/>
      <c r="K192" s="191"/>
    </row>
    <row r="193" spans="1:11" ht="19.5" customHeight="1" x14ac:dyDescent="0.25">
      <c r="A193" s="186"/>
      <c r="B193" s="186"/>
      <c r="C193" s="186"/>
      <c r="D193" s="89" t="s">
        <v>168</v>
      </c>
      <c r="E193" s="89">
        <v>56.5</v>
      </c>
      <c r="F193" s="89">
        <v>63.3</v>
      </c>
      <c r="G193" s="164">
        <f t="shared" ref="G193:G195" si="15">F193/E193*100</f>
        <v>112.0353982300885</v>
      </c>
      <c r="H193" s="192"/>
      <c r="I193" s="193"/>
      <c r="J193" s="193"/>
      <c r="K193" s="194"/>
    </row>
    <row r="194" spans="1:11" ht="17.25" customHeight="1" x14ac:dyDescent="0.25">
      <c r="A194" s="186"/>
      <c r="B194" s="186"/>
      <c r="C194" s="186"/>
      <c r="D194" s="89" t="s">
        <v>169</v>
      </c>
      <c r="E194" s="89">
        <v>100</v>
      </c>
      <c r="F194" s="89">
        <v>100</v>
      </c>
      <c r="G194" s="89">
        <f t="shared" si="15"/>
        <v>100</v>
      </c>
      <c r="H194" s="192"/>
      <c r="I194" s="193"/>
      <c r="J194" s="193"/>
      <c r="K194" s="194"/>
    </row>
    <row r="195" spans="1:11" ht="18" customHeight="1" x14ac:dyDescent="0.25">
      <c r="A195" s="187"/>
      <c r="B195" s="187"/>
      <c r="C195" s="187"/>
      <c r="D195" s="89" t="s">
        <v>170</v>
      </c>
      <c r="E195" s="89">
        <v>99.9</v>
      </c>
      <c r="F195" s="89">
        <v>100</v>
      </c>
      <c r="G195" s="165">
        <f t="shared" si="15"/>
        <v>100.10010010010009</v>
      </c>
      <c r="H195" s="195"/>
      <c r="I195" s="196"/>
      <c r="J195" s="196"/>
      <c r="K195" s="197"/>
    </row>
    <row r="196" spans="1:11" ht="25.5" customHeight="1" x14ac:dyDescent="0.25">
      <c r="A196" s="228" t="s">
        <v>171</v>
      </c>
      <c r="B196" s="229"/>
      <c r="C196" s="229"/>
      <c r="D196" s="229"/>
      <c r="E196" s="229"/>
      <c r="F196" s="229"/>
      <c r="G196" s="229"/>
      <c r="H196" s="229"/>
      <c r="I196" s="229"/>
      <c r="J196" s="229"/>
      <c r="K196" s="230"/>
    </row>
    <row r="197" spans="1:11" ht="25.5" customHeight="1" x14ac:dyDescent="0.25">
      <c r="A197" s="221">
        <v>22</v>
      </c>
      <c r="B197" s="221" t="s">
        <v>71</v>
      </c>
      <c r="C197" s="221" t="s">
        <v>54</v>
      </c>
      <c r="D197" s="188" t="s">
        <v>124</v>
      </c>
      <c r="E197" s="223">
        <v>1</v>
      </c>
      <c r="F197" s="223">
        <v>1</v>
      </c>
      <c r="G197" s="225">
        <f>F197/E197*100</f>
        <v>100</v>
      </c>
      <c r="H197" s="111" t="s">
        <v>5</v>
      </c>
      <c r="I197" s="146">
        <f>SUM(I198:I201)</f>
        <v>9359.7999999999993</v>
      </c>
      <c r="J197" s="146">
        <f>SUM(J198:J201)</f>
        <v>9261.2000000000007</v>
      </c>
      <c r="K197" s="146">
        <f>J197/I197*100</f>
        <v>98.946558687151452</v>
      </c>
    </row>
    <row r="198" spans="1:11" ht="25.5" customHeight="1" x14ac:dyDescent="0.25">
      <c r="A198" s="221"/>
      <c r="B198" s="221"/>
      <c r="C198" s="221"/>
      <c r="D198" s="187"/>
      <c r="E198" s="224"/>
      <c r="F198" s="224"/>
      <c r="G198" s="226"/>
      <c r="H198" s="113" t="s">
        <v>6</v>
      </c>
      <c r="I198" s="66">
        <v>6425.6</v>
      </c>
      <c r="J198" s="66">
        <f>I198</f>
        <v>6425.6</v>
      </c>
      <c r="K198" s="66">
        <f>J198/I198*100</f>
        <v>100</v>
      </c>
    </row>
    <row r="199" spans="1:11" ht="25.5" customHeight="1" x14ac:dyDescent="0.25">
      <c r="A199" s="221"/>
      <c r="B199" s="221"/>
      <c r="C199" s="221"/>
      <c r="D199" s="198" t="s">
        <v>125</v>
      </c>
      <c r="E199" s="223">
        <v>2</v>
      </c>
      <c r="F199" s="223">
        <v>4</v>
      </c>
      <c r="G199" s="223">
        <f>F199/E199*100</f>
        <v>200</v>
      </c>
      <c r="H199" s="113" t="s">
        <v>7</v>
      </c>
      <c r="I199" s="66">
        <v>2239.1999999999998</v>
      </c>
      <c r="J199" s="66">
        <v>2140.6</v>
      </c>
      <c r="K199" s="66">
        <f t="shared" ref="K199:K200" si="16">J199/I199*100</f>
        <v>95.596641657734907</v>
      </c>
    </row>
    <row r="200" spans="1:11" ht="25.5" customHeight="1" x14ac:dyDescent="0.25">
      <c r="A200" s="221"/>
      <c r="B200" s="221"/>
      <c r="C200" s="221"/>
      <c r="D200" s="199"/>
      <c r="E200" s="227"/>
      <c r="F200" s="227"/>
      <c r="G200" s="227"/>
      <c r="H200" s="113" t="s">
        <v>8</v>
      </c>
      <c r="I200" s="176">
        <v>695</v>
      </c>
      <c r="J200" s="116">
        <v>695</v>
      </c>
      <c r="K200" s="66">
        <f t="shared" si="16"/>
        <v>100</v>
      </c>
    </row>
    <row r="201" spans="1:11" ht="29.25" customHeight="1" x14ac:dyDescent="0.25">
      <c r="A201" s="221"/>
      <c r="B201" s="221"/>
      <c r="C201" s="221"/>
      <c r="D201" s="200"/>
      <c r="E201" s="224"/>
      <c r="F201" s="224"/>
      <c r="G201" s="224"/>
      <c r="H201" s="113" t="s">
        <v>9</v>
      </c>
      <c r="I201" s="142"/>
      <c r="J201" s="116"/>
      <c r="K201" s="66"/>
    </row>
    <row r="202" spans="1:11" ht="33" customHeight="1" x14ac:dyDescent="0.25">
      <c r="A202" s="315" t="s">
        <v>17</v>
      </c>
      <c r="B202" s="316"/>
      <c r="C202" s="321"/>
      <c r="D202" s="303" t="s">
        <v>16</v>
      </c>
      <c r="E202" s="304"/>
      <c r="F202" s="309">
        <f>(G199+G195+G194+G193+G192+G197+G188+G186+G180+G172+G167+G160+G155+G150+G145+G140+G135+G130+G125+G120+G113+G107+G105+G104+G103+G102+G101+G100+G94+G92+G90+G88+G85+G82+G79+G77+G76+G74+G73+G72+G71+G70+G68+G67+G66+G65+G64+G63+G59+G56+G50+G48+G47+G46+G45+G44+G43+G42+G41+G40+G39+G38+G37+G32+G27+G22+G20+G19+G18+G17+G16+G15+G14+G12+G11)/76</f>
        <v>112.15734081507914</v>
      </c>
      <c r="G202" s="310"/>
      <c r="H202" s="300" t="s">
        <v>15</v>
      </c>
      <c r="I202" s="301"/>
      <c r="J202" s="301"/>
      <c r="K202" s="302"/>
    </row>
    <row r="203" spans="1:11" x14ac:dyDescent="0.25">
      <c r="A203" s="317"/>
      <c r="B203" s="318"/>
      <c r="C203" s="322"/>
      <c r="D203" s="305"/>
      <c r="E203" s="306"/>
      <c r="F203" s="311"/>
      <c r="G203" s="312"/>
      <c r="H203" s="35" t="s">
        <v>5</v>
      </c>
      <c r="I203" s="4"/>
      <c r="J203" s="4"/>
      <c r="K203" s="4"/>
    </row>
    <row r="204" spans="1:11" ht="26.25" x14ac:dyDescent="0.25">
      <c r="A204" s="317"/>
      <c r="B204" s="318"/>
      <c r="C204" s="322"/>
      <c r="D204" s="305"/>
      <c r="E204" s="306"/>
      <c r="F204" s="311"/>
      <c r="G204" s="312"/>
      <c r="H204" s="36" t="s">
        <v>6</v>
      </c>
      <c r="I204" s="4"/>
      <c r="J204" s="4"/>
      <c r="K204" s="4"/>
    </row>
    <row r="205" spans="1:11" ht="26.25" x14ac:dyDescent="0.25">
      <c r="A205" s="317"/>
      <c r="B205" s="318"/>
      <c r="C205" s="322"/>
      <c r="D205" s="305"/>
      <c r="E205" s="306"/>
      <c r="F205" s="311"/>
      <c r="G205" s="312"/>
      <c r="H205" s="36" t="s">
        <v>7</v>
      </c>
      <c r="I205" s="4"/>
      <c r="J205" s="4"/>
      <c r="K205" s="4"/>
    </row>
    <row r="206" spans="1:11" ht="18.75" customHeight="1" x14ac:dyDescent="0.25">
      <c r="A206" s="317"/>
      <c r="B206" s="318"/>
      <c r="C206" s="322"/>
      <c r="D206" s="305"/>
      <c r="E206" s="306"/>
      <c r="F206" s="311"/>
      <c r="G206" s="312"/>
      <c r="H206" s="36" t="s">
        <v>8</v>
      </c>
      <c r="I206" s="4"/>
      <c r="J206" s="4"/>
      <c r="K206" s="4"/>
    </row>
    <row r="207" spans="1:11" ht="26.25" x14ac:dyDescent="0.25">
      <c r="A207" s="319"/>
      <c r="B207" s="320"/>
      <c r="C207" s="323"/>
      <c r="D207" s="307"/>
      <c r="E207" s="308"/>
      <c r="F207" s="313"/>
      <c r="G207" s="314"/>
      <c r="H207" s="36" t="s">
        <v>9</v>
      </c>
      <c r="I207" s="4"/>
      <c r="J207" s="4"/>
      <c r="K207" s="4"/>
    </row>
  </sheetData>
  <mergeCells count="258">
    <mergeCell ref="D135:D139"/>
    <mergeCell ref="E135:E139"/>
    <mergeCell ref="G172:G176"/>
    <mergeCell ref="A185:K185"/>
    <mergeCell ref="A186:A190"/>
    <mergeCell ref="B186:B190"/>
    <mergeCell ref="C186:C190"/>
    <mergeCell ref="D186:D187"/>
    <mergeCell ref="E186:E187"/>
    <mergeCell ref="F186:F187"/>
    <mergeCell ref="G186:G187"/>
    <mergeCell ref="D188:D190"/>
    <mergeCell ref="E188:E190"/>
    <mergeCell ref="F188:F190"/>
    <mergeCell ref="G188:G190"/>
    <mergeCell ref="A166:K166"/>
    <mergeCell ref="C167:C171"/>
    <mergeCell ref="D167:D171"/>
    <mergeCell ref="E167:E171"/>
    <mergeCell ref="F167:F171"/>
    <mergeCell ref="G167:G171"/>
    <mergeCell ref="G145:G149"/>
    <mergeCell ref="D150:D154"/>
    <mergeCell ref="E150:E154"/>
    <mergeCell ref="F150:F154"/>
    <mergeCell ref="G150:G154"/>
    <mergeCell ref="A22:A26"/>
    <mergeCell ref="B22:B26"/>
    <mergeCell ref="C22:C26"/>
    <mergeCell ref="D22:D26"/>
    <mergeCell ref="G22:G26"/>
    <mergeCell ref="A9:K9"/>
    <mergeCell ref="A27:A31"/>
    <mergeCell ref="B27:B31"/>
    <mergeCell ref="C27:C31"/>
    <mergeCell ref="D27:D31"/>
    <mergeCell ref="E27:E31"/>
    <mergeCell ref="F27:F31"/>
    <mergeCell ref="G27:G31"/>
    <mergeCell ref="E22:E26"/>
    <mergeCell ref="F22:F26"/>
    <mergeCell ref="A61:K61"/>
    <mergeCell ref="A62:K62"/>
    <mergeCell ref="A69:K69"/>
    <mergeCell ref="A75:K75"/>
    <mergeCell ref="F50:F54"/>
    <mergeCell ref="G50:G54"/>
    <mergeCell ref="A63:A68"/>
    <mergeCell ref="H202:K202"/>
    <mergeCell ref="D202:E207"/>
    <mergeCell ref="F202:G207"/>
    <mergeCell ref="A202:B207"/>
    <mergeCell ref="C202:C207"/>
    <mergeCell ref="G32:G36"/>
    <mergeCell ref="A37:A48"/>
    <mergeCell ref="B37:B48"/>
    <mergeCell ref="C37:C48"/>
    <mergeCell ref="A32:A36"/>
    <mergeCell ref="B32:B36"/>
    <mergeCell ref="C32:C36"/>
    <mergeCell ref="D32:D36"/>
    <mergeCell ref="E32:E36"/>
    <mergeCell ref="F32:F36"/>
    <mergeCell ref="A50:A54"/>
    <mergeCell ref="B50:B54"/>
    <mergeCell ref="A99:K99"/>
    <mergeCell ref="A107:A111"/>
    <mergeCell ref="B107:B111"/>
    <mergeCell ref="C107:C111"/>
    <mergeCell ref="D107:D111"/>
    <mergeCell ref="E107:E111"/>
    <mergeCell ref="F107:F111"/>
    <mergeCell ref="B63:B68"/>
    <mergeCell ref="C63:C68"/>
    <mergeCell ref="A56:A60"/>
    <mergeCell ref="B56:B60"/>
    <mergeCell ref="C56:C60"/>
    <mergeCell ref="A70:A74"/>
    <mergeCell ref="C50:C54"/>
    <mergeCell ref="D50:D54"/>
    <mergeCell ref="E50:E54"/>
    <mergeCell ref="A55:K55"/>
    <mergeCell ref="B70:B74"/>
    <mergeCell ref="C70:C74"/>
    <mergeCell ref="D56:D58"/>
    <mergeCell ref="E56:E58"/>
    <mergeCell ref="F56:F58"/>
    <mergeCell ref="G56:G58"/>
    <mergeCell ref="D59:D60"/>
    <mergeCell ref="E59:E60"/>
    <mergeCell ref="F59:F60"/>
    <mergeCell ref="G59:G60"/>
    <mergeCell ref="A81:K81"/>
    <mergeCell ref="D82:D84"/>
    <mergeCell ref="D85:D86"/>
    <mergeCell ref="E82:E84"/>
    <mergeCell ref="F82:F84"/>
    <mergeCell ref="G82:G84"/>
    <mergeCell ref="E85:E86"/>
    <mergeCell ref="F85:F86"/>
    <mergeCell ref="G85:G86"/>
    <mergeCell ref="A82:A86"/>
    <mergeCell ref="B82:B86"/>
    <mergeCell ref="C82:C86"/>
    <mergeCell ref="D79:D80"/>
    <mergeCell ref="E79:E80"/>
    <mergeCell ref="F79:F80"/>
    <mergeCell ref="G79:G80"/>
    <mergeCell ref="D77:D78"/>
    <mergeCell ref="E77:E78"/>
    <mergeCell ref="F77:F78"/>
    <mergeCell ref="G77:G78"/>
    <mergeCell ref="A76:A80"/>
    <mergeCell ref="B76:B80"/>
    <mergeCell ref="C76:C80"/>
    <mergeCell ref="A88:A92"/>
    <mergeCell ref="F94:F98"/>
    <mergeCell ref="A87:K87"/>
    <mergeCell ref="A94:A98"/>
    <mergeCell ref="B94:B98"/>
    <mergeCell ref="C94:C98"/>
    <mergeCell ref="D94:D98"/>
    <mergeCell ref="E94:E98"/>
    <mergeCell ref="A93:K93"/>
    <mergeCell ref="B88:B92"/>
    <mergeCell ref="C88:C92"/>
    <mergeCell ref="D88:D89"/>
    <mergeCell ref="E88:E89"/>
    <mergeCell ref="F88:F89"/>
    <mergeCell ref="G88:G89"/>
    <mergeCell ref="D90:D91"/>
    <mergeCell ref="E90:E91"/>
    <mergeCell ref="F90:F91"/>
    <mergeCell ref="G90:G91"/>
    <mergeCell ref="A119:K119"/>
    <mergeCell ref="G94:G98"/>
    <mergeCell ref="A100:A105"/>
    <mergeCell ref="B100:B105"/>
    <mergeCell ref="C100:C105"/>
    <mergeCell ref="G107:G111"/>
    <mergeCell ref="A113:A117"/>
    <mergeCell ref="B113:B117"/>
    <mergeCell ref="C113:C117"/>
    <mergeCell ref="D113:D117"/>
    <mergeCell ref="E113:E117"/>
    <mergeCell ref="F113:F117"/>
    <mergeCell ref="G113:G117"/>
    <mergeCell ref="H103:H104"/>
    <mergeCell ref="I103:I104"/>
    <mergeCell ref="J103:J104"/>
    <mergeCell ref="K103:K104"/>
    <mergeCell ref="A106:K106"/>
    <mergeCell ref="A112:K112"/>
    <mergeCell ref="A118:K118"/>
    <mergeCell ref="G1:K1"/>
    <mergeCell ref="A49:K49"/>
    <mergeCell ref="A3:K3"/>
    <mergeCell ref="A11:A20"/>
    <mergeCell ref="B11:B20"/>
    <mergeCell ref="C11:C20"/>
    <mergeCell ref="A10:K10"/>
    <mergeCell ref="D6:D7"/>
    <mergeCell ref="A5:A7"/>
    <mergeCell ref="B5:B7"/>
    <mergeCell ref="C5:C7"/>
    <mergeCell ref="G5:G7"/>
    <mergeCell ref="E6:F6"/>
    <mergeCell ref="D5:F5"/>
    <mergeCell ref="H5:K5"/>
    <mergeCell ref="H6:H7"/>
    <mergeCell ref="I6:I7"/>
    <mergeCell ref="J6:J7"/>
    <mergeCell ref="K6:K7"/>
    <mergeCell ref="A8:K8"/>
    <mergeCell ref="A21:K21"/>
    <mergeCell ref="F155:F159"/>
    <mergeCell ref="G155:G159"/>
    <mergeCell ref="D160:D164"/>
    <mergeCell ref="E160:E164"/>
    <mergeCell ref="F160:F164"/>
    <mergeCell ref="G160:G164"/>
    <mergeCell ref="C120:C164"/>
    <mergeCell ref="D140:D144"/>
    <mergeCell ref="E140:E144"/>
    <mergeCell ref="F140:F144"/>
    <mergeCell ref="G140:G144"/>
    <mergeCell ref="D120:D124"/>
    <mergeCell ref="D145:D149"/>
    <mergeCell ref="E120:E124"/>
    <mergeCell ref="F120:F124"/>
    <mergeCell ref="G120:G124"/>
    <mergeCell ref="D125:D129"/>
    <mergeCell ref="E125:E129"/>
    <mergeCell ref="F125:F129"/>
    <mergeCell ref="G125:G129"/>
    <mergeCell ref="D130:D134"/>
    <mergeCell ref="E130:E134"/>
    <mergeCell ref="F130:F134"/>
    <mergeCell ref="G130:G134"/>
    <mergeCell ref="A196:K196"/>
    <mergeCell ref="E145:E149"/>
    <mergeCell ref="F145:F149"/>
    <mergeCell ref="A191:K191"/>
    <mergeCell ref="A178:K178"/>
    <mergeCell ref="A179:K179"/>
    <mergeCell ref="A180:A184"/>
    <mergeCell ref="B180:B184"/>
    <mergeCell ref="C180:C184"/>
    <mergeCell ref="D180:D184"/>
    <mergeCell ref="E180:E184"/>
    <mergeCell ref="F180:F184"/>
    <mergeCell ref="G180:G184"/>
    <mergeCell ref="C172:C176"/>
    <mergeCell ref="D172:D176"/>
    <mergeCell ref="E172:E176"/>
    <mergeCell ref="F172:F176"/>
    <mergeCell ref="C192:C195"/>
    <mergeCell ref="B120:B164"/>
    <mergeCell ref="A165:K165"/>
    <mergeCell ref="B167:B176"/>
    <mergeCell ref="H167:K176"/>
    <mergeCell ref="A177:K177"/>
    <mergeCell ref="A120:A164"/>
    <mergeCell ref="A197:A201"/>
    <mergeCell ref="B197:B201"/>
    <mergeCell ref="C197:C201"/>
    <mergeCell ref="D197:D198"/>
    <mergeCell ref="E197:E198"/>
    <mergeCell ref="F197:F198"/>
    <mergeCell ref="G197:G198"/>
    <mergeCell ref="D199:D201"/>
    <mergeCell ref="E199:E201"/>
    <mergeCell ref="F199:F201"/>
    <mergeCell ref="G199:G201"/>
    <mergeCell ref="A192:A195"/>
    <mergeCell ref="B192:B195"/>
    <mergeCell ref="H192:K195"/>
    <mergeCell ref="H135:H139"/>
    <mergeCell ref="I135:I139"/>
    <mergeCell ref="J135:J139"/>
    <mergeCell ref="K135:K139"/>
    <mergeCell ref="H120:H124"/>
    <mergeCell ref="I120:I124"/>
    <mergeCell ref="J120:J124"/>
    <mergeCell ref="K120:K124"/>
    <mergeCell ref="H125:H129"/>
    <mergeCell ref="I125:I129"/>
    <mergeCell ref="J125:J129"/>
    <mergeCell ref="K125:K129"/>
    <mergeCell ref="H130:H134"/>
    <mergeCell ref="I130:I134"/>
    <mergeCell ref="J130:J134"/>
    <mergeCell ref="K130:K134"/>
    <mergeCell ref="F135:F139"/>
    <mergeCell ref="G135:G139"/>
    <mergeCell ref="A167:A176"/>
    <mergeCell ref="D155:D159"/>
    <mergeCell ref="E155:E159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  <rowBreaks count="8" manualBreakCount="8">
    <brk id="19" max="10" man="1"/>
    <brk id="36" max="16383" man="1"/>
    <brk id="63" max="10" man="1"/>
    <brk id="86" max="10" man="1"/>
    <brk id="102" max="10" man="1"/>
    <brk id="117" max="16383" man="1"/>
    <brk id="163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view="pageBreakPreview" zoomScale="90" zoomScaleNormal="100" zoomScaleSheetLayoutView="90" workbookViewId="0">
      <selection activeCell="L55" sqref="L55"/>
    </sheetView>
  </sheetViews>
  <sheetFormatPr defaultRowHeight="15" x14ac:dyDescent="0.25"/>
  <cols>
    <col min="1" max="1" width="5.5703125" customWidth="1"/>
    <col min="2" max="2" width="17.85546875" customWidth="1"/>
    <col min="3" max="3" width="13.42578125" customWidth="1"/>
    <col min="4" max="4" width="26.5703125" customWidth="1"/>
    <col min="5" max="5" width="10.85546875" customWidth="1"/>
    <col min="6" max="6" width="10.42578125" customWidth="1"/>
    <col min="7" max="7" width="9.85546875" customWidth="1"/>
    <col min="8" max="8" width="13" style="46" customWidth="1"/>
    <col min="9" max="9" width="12.140625" customWidth="1"/>
    <col min="10" max="10" width="10.7109375" customWidth="1"/>
    <col min="11" max="11" width="9.140625" customWidth="1"/>
    <col min="12" max="12" width="10.42578125" customWidth="1"/>
    <col min="13" max="13" width="10.7109375" customWidth="1"/>
    <col min="14" max="17" width="9.140625" customWidth="1"/>
    <col min="18" max="18" width="12.7109375" bestFit="1" customWidth="1"/>
  </cols>
  <sheetData>
    <row r="1" spans="1:18" ht="18.75" customHeight="1" x14ac:dyDescent="0.25">
      <c r="G1" s="249" t="s">
        <v>18</v>
      </c>
      <c r="H1" s="249"/>
      <c r="I1" s="249"/>
      <c r="J1" s="249"/>
      <c r="K1" s="249"/>
      <c r="L1" s="2"/>
    </row>
    <row r="2" spans="1:18" x14ac:dyDescent="0.25">
      <c r="G2" s="70"/>
      <c r="H2" s="27"/>
      <c r="I2" s="70"/>
      <c r="J2" s="70"/>
      <c r="K2" s="70"/>
    </row>
    <row r="3" spans="1:18" ht="33.75" customHeight="1" x14ac:dyDescent="0.25">
      <c r="A3" s="254" t="s">
        <v>19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8" ht="33.75" customHeight="1" x14ac:dyDescent="0.25">
      <c r="B4" s="69"/>
      <c r="C4" s="69"/>
      <c r="D4" s="69"/>
      <c r="E4" s="69"/>
      <c r="F4" s="69"/>
      <c r="G4" s="69"/>
      <c r="H4" s="28"/>
      <c r="I4" s="69"/>
      <c r="J4" s="69"/>
      <c r="K4" s="69"/>
    </row>
    <row r="5" spans="1:18" ht="33.75" customHeight="1" x14ac:dyDescent="0.25">
      <c r="A5" s="258" t="s">
        <v>0</v>
      </c>
      <c r="B5" s="262" t="s">
        <v>1</v>
      </c>
      <c r="C5" s="262" t="s">
        <v>2</v>
      </c>
      <c r="D5" s="262" t="s">
        <v>11</v>
      </c>
      <c r="E5" s="262"/>
      <c r="F5" s="262"/>
      <c r="G5" s="264" t="s">
        <v>14</v>
      </c>
      <c r="H5" s="262" t="s">
        <v>12</v>
      </c>
      <c r="I5" s="262"/>
      <c r="J5" s="262"/>
      <c r="K5" s="262"/>
    </row>
    <row r="6" spans="1:18" ht="30" customHeight="1" x14ac:dyDescent="0.25">
      <c r="A6" s="258"/>
      <c r="B6" s="263"/>
      <c r="C6" s="263"/>
      <c r="D6" s="260" t="s">
        <v>3</v>
      </c>
      <c r="E6" s="267" t="s">
        <v>13</v>
      </c>
      <c r="F6" s="268"/>
      <c r="G6" s="265"/>
      <c r="H6" s="269" t="s">
        <v>4</v>
      </c>
      <c r="I6" s="271" t="s">
        <v>145</v>
      </c>
      <c r="J6" s="271" t="s">
        <v>21</v>
      </c>
      <c r="K6" s="271" t="s">
        <v>10</v>
      </c>
    </row>
    <row r="7" spans="1:18" ht="72.75" customHeight="1" x14ac:dyDescent="0.25">
      <c r="A7" s="258"/>
      <c r="B7" s="263"/>
      <c r="C7" s="263"/>
      <c r="D7" s="261"/>
      <c r="E7" s="73" t="s">
        <v>143</v>
      </c>
      <c r="F7" s="73" t="s">
        <v>144</v>
      </c>
      <c r="G7" s="266"/>
      <c r="H7" s="270"/>
      <c r="I7" s="272"/>
      <c r="J7" s="272"/>
      <c r="K7" s="272"/>
    </row>
    <row r="8" spans="1:18" ht="32.25" customHeight="1" x14ac:dyDescent="0.25">
      <c r="A8" s="273" t="s">
        <v>20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8" x14ac:dyDescent="0.25">
      <c r="A9" s="258" t="s">
        <v>22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372">
        <v>2021</v>
      </c>
      <c r="M9" s="373"/>
      <c r="N9" s="373"/>
      <c r="O9" s="373">
        <v>2019</v>
      </c>
      <c r="P9" s="373"/>
      <c r="Q9" s="373"/>
    </row>
    <row r="10" spans="1:18" ht="79.5" customHeight="1" x14ac:dyDescent="0.25">
      <c r="A10" s="258">
        <v>1</v>
      </c>
      <c r="B10" s="262" t="s">
        <v>25</v>
      </c>
      <c r="C10" s="371" t="s">
        <v>23</v>
      </c>
      <c r="D10" s="5" t="s">
        <v>72</v>
      </c>
      <c r="E10" s="74">
        <f>SUM(E11:E13)</f>
        <v>67</v>
      </c>
      <c r="F10" s="74">
        <v>55</v>
      </c>
      <c r="G10" s="51">
        <f>F10/E10*100</f>
        <v>82.089552238805979</v>
      </c>
      <c r="H10" s="29" t="s">
        <v>5</v>
      </c>
      <c r="I10" s="48">
        <f t="shared" ref="I10:Q10" si="0">SUM(I11:I14)</f>
        <v>3</v>
      </c>
      <c r="J10" s="48">
        <f t="shared" si="0"/>
        <v>0</v>
      </c>
      <c r="K10" s="48">
        <f t="shared" si="0"/>
        <v>0</v>
      </c>
      <c r="L10" s="48">
        <f t="shared" si="0"/>
        <v>3</v>
      </c>
      <c r="M10" s="48">
        <f t="shared" si="0"/>
        <v>0</v>
      </c>
      <c r="N10" s="48">
        <f t="shared" si="0"/>
        <v>0</v>
      </c>
      <c r="O10" s="48">
        <f t="shared" si="0"/>
        <v>3</v>
      </c>
      <c r="P10" s="48">
        <f t="shared" si="0"/>
        <v>0</v>
      </c>
      <c r="Q10" s="48">
        <f t="shared" si="0"/>
        <v>0</v>
      </c>
      <c r="R10" s="82">
        <f>I10+L10+O10</f>
        <v>9</v>
      </c>
    </row>
    <row r="11" spans="1:18" ht="30" customHeight="1" x14ac:dyDescent="0.25">
      <c r="A11" s="258"/>
      <c r="B11" s="262"/>
      <c r="C11" s="371"/>
      <c r="D11" s="5" t="s">
        <v>80</v>
      </c>
      <c r="E11" s="7">
        <v>3</v>
      </c>
      <c r="F11" s="74">
        <v>3</v>
      </c>
      <c r="G11" s="51">
        <f t="shared" ref="G11:G18" si="1">F11/E11*100</f>
        <v>100</v>
      </c>
      <c r="H11" s="30" t="s">
        <v>6</v>
      </c>
      <c r="I11" s="74"/>
      <c r="J11" s="74"/>
      <c r="K11" s="74"/>
      <c r="L11" s="81"/>
      <c r="M11" s="81"/>
      <c r="N11" s="81"/>
      <c r="O11" s="81"/>
      <c r="P11" s="81"/>
      <c r="Q11" s="81"/>
      <c r="R11" s="82">
        <f t="shared" ref="R11:R13" si="2">I11+L11+O11</f>
        <v>0</v>
      </c>
    </row>
    <row r="12" spans="1:18" ht="33.75" customHeight="1" x14ac:dyDescent="0.25">
      <c r="A12" s="258"/>
      <c r="B12" s="262"/>
      <c r="C12" s="371"/>
      <c r="D12" s="5" t="s">
        <v>81</v>
      </c>
      <c r="E12" s="6">
        <v>18</v>
      </c>
      <c r="F12" s="74">
        <v>14</v>
      </c>
      <c r="G12" s="51">
        <f t="shared" si="1"/>
        <v>77.777777777777786</v>
      </c>
      <c r="H12" s="30" t="s">
        <v>7</v>
      </c>
      <c r="I12" s="72"/>
      <c r="J12" s="72"/>
      <c r="K12" s="72"/>
      <c r="L12" s="80"/>
      <c r="M12" s="80"/>
      <c r="N12" s="80"/>
      <c r="O12" s="80"/>
      <c r="P12" s="80"/>
      <c r="Q12" s="80"/>
      <c r="R12" s="82">
        <f t="shared" si="2"/>
        <v>0</v>
      </c>
    </row>
    <row r="13" spans="1:18" ht="33.75" customHeight="1" x14ac:dyDescent="0.25">
      <c r="A13" s="258"/>
      <c r="B13" s="262"/>
      <c r="C13" s="371"/>
      <c r="D13" s="5" t="s">
        <v>73</v>
      </c>
      <c r="E13" s="6">
        <v>46</v>
      </c>
      <c r="F13" s="74">
        <v>38</v>
      </c>
      <c r="G13" s="51">
        <f t="shared" si="1"/>
        <v>82.608695652173907</v>
      </c>
      <c r="H13" s="30" t="s">
        <v>8</v>
      </c>
      <c r="I13" s="72">
        <v>3</v>
      </c>
      <c r="J13" s="72">
        <v>0</v>
      </c>
      <c r="K13" s="72">
        <f>J13/I13*100</f>
        <v>0</v>
      </c>
      <c r="L13" s="80">
        <v>3</v>
      </c>
      <c r="M13" s="80">
        <v>0</v>
      </c>
      <c r="N13" s="80">
        <f>M13/L13*100</f>
        <v>0</v>
      </c>
      <c r="O13" s="80">
        <v>3</v>
      </c>
      <c r="P13" s="80">
        <v>0</v>
      </c>
      <c r="Q13" s="80">
        <f>P13/O13*100</f>
        <v>0</v>
      </c>
      <c r="R13" s="82">
        <f t="shared" si="2"/>
        <v>9</v>
      </c>
    </row>
    <row r="14" spans="1:18" ht="40.5" customHeight="1" x14ac:dyDescent="0.25">
      <c r="A14" s="258"/>
      <c r="B14" s="262"/>
      <c r="C14" s="371"/>
      <c r="D14" s="5" t="s">
        <v>74</v>
      </c>
      <c r="E14" s="7">
        <v>292</v>
      </c>
      <c r="F14" s="74">
        <v>275</v>
      </c>
      <c r="G14" s="51">
        <f t="shared" si="1"/>
        <v>94.178082191780817</v>
      </c>
      <c r="H14" s="31" t="s">
        <v>9</v>
      </c>
      <c r="I14" s="8"/>
      <c r="J14" s="8"/>
      <c r="K14" s="8"/>
      <c r="L14" s="8"/>
      <c r="M14" s="8"/>
      <c r="N14" s="8"/>
    </row>
    <row r="15" spans="1:18" ht="60" x14ac:dyDescent="0.25">
      <c r="A15" s="258"/>
      <c r="B15" s="262"/>
      <c r="C15" s="371"/>
      <c r="D15" s="5" t="s">
        <v>75</v>
      </c>
      <c r="E15" s="49">
        <v>1344355.8</v>
      </c>
      <c r="F15" s="64">
        <v>1112087</v>
      </c>
      <c r="G15" s="51">
        <f t="shared" si="1"/>
        <v>82.722669102926474</v>
      </c>
      <c r="H15" s="32"/>
      <c r="I15" s="10"/>
      <c r="J15" s="10"/>
      <c r="K15" s="11"/>
    </row>
    <row r="16" spans="1:18" ht="90" customHeight="1" x14ac:dyDescent="0.25">
      <c r="A16" s="258"/>
      <c r="B16" s="262"/>
      <c r="C16" s="371"/>
      <c r="D16" s="5" t="s">
        <v>76</v>
      </c>
      <c r="E16" s="6">
        <v>150</v>
      </c>
      <c r="F16" s="52">
        <v>326</v>
      </c>
      <c r="G16" s="51">
        <f t="shared" si="1"/>
        <v>217.33333333333334</v>
      </c>
      <c r="H16" s="33"/>
      <c r="I16" s="9"/>
      <c r="J16" s="9"/>
      <c r="K16" s="12"/>
    </row>
    <row r="17" spans="1:18" ht="78" customHeight="1" x14ac:dyDescent="0.25">
      <c r="A17" s="258"/>
      <c r="B17" s="262"/>
      <c r="C17" s="371"/>
      <c r="D17" s="5" t="s">
        <v>77</v>
      </c>
      <c r="E17" s="6">
        <v>746</v>
      </c>
      <c r="F17" s="52">
        <v>1483</v>
      </c>
      <c r="G17" s="51">
        <f t="shared" si="1"/>
        <v>198.79356568364614</v>
      </c>
      <c r="H17" s="33"/>
      <c r="I17" s="9"/>
      <c r="J17" s="9"/>
      <c r="K17" s="12"/>
    </row>
    <row r="18" spans="1:18" ht="81.75" customHeight="1" x14ac:dyDescent="0.25">
      <c r="A18" s="258"/>
      <c r="B18" s="262"/>
      <c r="C18" s="371"/>
      <c r="D18" s="5" t="s">
        <v>78</v>
      </c>
      <c r="E18" s="6">
        <v>920</v>
      </c>
      <c r="F18" s="52">
        <v>779</v>
      </c>
      <c r="G18" s="51">
        <f t="shared" si="1"/>
        <v>84.673913043478265</v>
      </c>
      <c r="H18" s="33"/>
      <c r="I18" s="9"/>
      <c r="J18" s="9"/>
      <c r="K18" s="12"/>
    </row>
    <row r="19" spans="1:18" ht="155.25" customHeight="1" x14ac:dyDescent="0.25">
      <c r="A19" s="258"/>
      <c r="B19" s="262"/>
      <c r="C19" s="371"/>
      <c r="D19" s="5" t="s">
        <v>79</v>
      </c>
      <c r="E19" s="7">
        <v>37.200000000000003</v>
      </c>
      <c r="F19" s="7">
        <v>37.200000000000003</v>
      </c>
      <c r="G19" s="51">
        <f>F19/E19*100</f>
        <v>100</v>
      </c>
      <c r="H19" s="34"/>
      <c r="I19" s="13"/>
      <c r="J19" s="13"/>
      <c r="K19" s="14"/>
    </row>
    <row r="20" spans="1:18" ht="19.5" customHeight="1" x14ac:dyDescent="0.25">
      <c r="A20" s="258" t="s">
        <v>24</v>
      </c>
      <c r="B20" s="259"/>
      <c r="C20" s="259"/>
      <c r="D20" s="259"/>
      <c r="E20" s="259"/>
      <c r="F20" s="259"/>
      <c r="G20" s="259"/>
      <c r="H20" s="266"/>
      <c r="I20" s="266"/>
      <c r="J20" s="266"/>
      <c r="K20" s="266"/>
      <c r="O20" s="373">
        <v>2019</v>
      </c>
      <c r="P20" s="373"/>
      <c r="Q20" s="373"/>
    </row>
    <row r="21" spans="1:18" ht="27" customHeight="1" x14ac:dyDescent="0.25">
      <c r="A21" s="258">
        <v>2</v>
      </c>
      <c r="B21" s="262" t="s">
        <v>26</v>
      </c>
      <c r="C21" s="262" t="s">
        <v>30</v>
      </c>
      <c r="D21" s="369" t="s">
        <v>82</v>
      </c>
      <c r="E21" s="338">
        <v>39</v>
      </c>
      <c r="F21" s="338">
        <v>39</v>
      </c>
      <c r="G21" s="343">
        <f>F21/E21*100</f>
        <v>100</v>
      </c>
      <c r="H21" s="35" t="s">
        <v>5</v>
      </c>
      <c r="I21" s="54">
        <f>I23</f>
        <v>5000.2</v>
      </c>
      <c r="J21" s="54">
        <f t="shared" ref="J21:K21" si="3">J23</f>
        <v>2000.2760000000001</v>
      </c>
      <c r="K21" s="54">
        <f t="shared" si="3"/>
        <v>40.003919843206276</v>
      </c>
      <c r="L21" s="54">
        <f>L23</f>
        <v>3946.4</v>
      </c>
      <c r="M21" s="54">
        <f t="shared" ref="M21:N21" si="4">M23</f>
        <v>1626.932</v>
      </c>
      <c r="N21" s="54">
        <f t="shared" si="4"/>
        <v>41.225724711129132</v>
      </c>
      <c r="O21" s="54">
        <f>O23</f>
        <v>3922.8</v>
      </c>
      <c r="P21" s="54">
        <f t="shared" ref="P21:Q21" si="5">P23</f>
        <v>2697.1</v>
      </c>
      <c r="Q21" s="54">
        <f t="shared" si="5"/>
        <v>68.754461099214836</v>
      </c>
      <c r="R21" s="83">
        <f>I21+L21+O21</f>
        <v>12869.400000000001</v>
      </c>
    </row>
    <row r="22" spans="1:18" ht="33.75" customHeight="1" x14ac:dyDescent="0.25">
      <c r="A22" s="258"/>
      <c r="B22" s="262"/>
      <c r="C22" s="262"/>
      <c r="D22" s="369"/>
      <c r="E22" s="338"/>
      <c r="F22" s="338"/>
      <c r="G22" s="343"/>
      <c r="H22" s="36" t="s">
        <v>6</v>
      </c>
      <c r="I22" s="4"/>
      <c r="J22" s="4"/>
      <c r="K22" s="4"/>
      <c r="L22" s="4"/>
      <c r="M22" s="4"/>
      <c r="N22" s="4"/>
      <c r="O22" s="4"/>
      <c r="P22" s="4"/>
      <c r="Q22" s="4"/>
      <c r="R22" s="83">
        <f t="shared" ref="R22:R30" si="6">I22+L22+O22</f>
        <v>0</v>
      </c>
    </row>
    <row r="23" spans="1:18" ht="36.75" customHeight="1" x14ac:dyDescent="0.25">
      <c r="A23" s="258"/>
      <c r="B23" s="262"/>
      <c r="C23" s="262"/>
      <c r="D23" s="369"/>
      <c r="E23" s="338"/>
      <c r="F23" s="338"/>
      <c r="G23" s="343"/>
      <c r="H23" s="36" t="s">
        <v>7</v>
      </c>
      <c r="I23" s="4">
        <v>5000.2</v>
      </c>
      <c r="J23" s="4">
        <v>2000.2760000000001</v>
      </c>
      <c r="K23" s="53">
        <f>J23/I23*100</f>
        <v>40.003919843206276</v>
      </c>
      <c r="L23" s="4">
        <v>3946.4</v>
      </c>
      <c r="M23" s="4">
        <v>1626.932</v>
      </c>
      <c r="N23" s="53">
        <f>M23/L23*100</f>
        <v>41.225724711129132</v>
      </c>
      <c r="O23" s="4">
        <v>3922.8</v>
      </c>
      <c r="P23" s="4">
        <v>2697.1</v>
      </c>
      <c r="Q23" s="53">
        <f>P23/O23*100</f>
        <v>68.754461099214836</v>
      </c>
      <c r="R23" s="83">
        <f t="shared" si="6"/>
        <v>12869.400000000001</v>
      </c>
    </row>
    <row r="24" spans="1:18" ht="35.25" customHeight="1" x14ac:dyDescent="0.25">
      <c r="A24" s="258"/>
      <c r="B24" s="262"/>
      <c r="C24" s="262"/>
      <c r="D24" s="369"/>
      <c r="E24" s="338"/>
      <c r="F24" s="338"/>
      <c r="G24" s="343"/>
      <c r="H24" s="36" t="s">
        <v>8</v>
      </c>
      <c r="I24" s="4"/>
      <c r="J24" s="4"/>
      <c r="K24" s="4"/>
      <c r="L24" s="4"/>
      <c r="M24" s="4"/>
      <c r="N24" s="4"/>
      <c r="O24" s="4"/>
      <c r="P24" s="4"/>
      <c r="Q24" s="4"/>
      <c r="R24" s="83">
        <f t="shared" si="6"/>
        <v>0</v>
      </c>
    </row>
    <row r="25" spans="1:18" ht="32.25" customHeight="1" x14ac:dyDescent="0.25">
      <c r="A25" s="258"/>
      <c r="B25" s="262"/>
      <c r="C25" s="262"/>
      <c r="D25" s="369"/>
      <c r="E25" s="338"/>
      <c r="F25" s="338"/>
      <c r="G25" s="343"/>
      <c r="H25" s="36" t="s">
        <v>9</v>
      </c>
      <c r="I25" s="4"/>
      <c r="J25" s="4"/>
      <c r="K25" s="4"/>
      <c r="L25" s="4"/>
      <c r="M25" s="4"/>
      <c r="N25" s="4"/>
      <c r="O25" s="4"/>
      <c r="P25" s="4"/>
      <c r="Q25" s="4"/>
      <c r="R25" s="83">
        <f t="shared" si="6"/>
        <v>0</v>
      </c>
    </row>
    <row r="26" spans="1:18" ht="32.25" customHeight="1" x14ac:dyDescent="0.25">
      <c r="A26" s="258">
        <v>3</v>
      </c>
      <c r="B26" s="262" t="s">
        <v>27</v>
      </c>
      <c r="C26" s="262" t="s">
        <v>30</v>
      </c>
      <c r="D26" s="369" t="s">
        <v>83</v>
      </c>
      <c r="E26" s="338">
        <v>7</v>
      </c>
      <c r="F26" s="338">
        <v>18</v>
      </c>
      <c r="G26" s="343">
        <f>F26/E26*100</f>
        <v>257.14285714285717</v>
      </c>
      <c r="H26" s="35" t="s">
        <v>5</v>
      </c>
      <c r="I26" s="53">
        <f>SUM(I27:I30)</f>
        <v>8079.6450000000004</v>
      </c>
      <c r="J26" s="53">
        <f>SUM(J27:J30)</f>
        <v>11369.865000000002</v>
      </c>
      <c r="K26" s="53">
        <f>J26/I26*100</f>
        <v>140.72233371639473</v>
      </c>
      <c r="L26" s="53">
        <f>SUM(L27:L30)</f>
        <v>19610.218957000001</v>
      </c>
      <c r="M26" s="53">
        <f>SUM(M27:M30)</f>
        <v>19609.748380000001</v>
      </c>
      <c r="N26" s="53">
        <f>M26/L26*100</f>
        <v>99.997600348058171</v>
      </c>
      <c r="O26" s="53">
        <f>SUM(O27:O30)</f>
        <v>42999.16</v>
      </c>
      <c r="P26" s="53">
        <f>SUM(P27:P30)</f>
        <v>42984</v>
      </c>
      <c r="Q26" s="53">
        <f>P26/O26*100</f>
        <v>99.964743497314828</v>
      </c>
      <c r="R26" s="83">
        <f t="shared" si="6"/>
        <v>70689.023956999998</v>
      </c>
    </row>
    <row r="27" spans="1:18" ht="32.25" customHeight="1" x14ac:dyDescent="0.25">
      <c r="A27" s="258"/>
      <c r="B27" s="262"/>
      <c r="C27" s="262"/>
      <c r="D27" s="369"/>
      <c r="E27" s="338"/>
      <c r="F27" s="338"/>
      <c r="G27" s="343"/>
      <c r="H27" s="36" t="s">
        <v>6</v>
      </c>
      <c r="I27" s="53">
        <v>4448.8440000000001</v>
      </c>
      <c r="J27" s="53">
        <f>I27</f>
        <v>4448.8440000000001</v>
      </c>
      <c r="K27" s="53">
        <f t="shared" ref="K27:K30" si="7">J27/I27*100</f>
        <v>100</v>
      </c>
      <c r="L27" s="53">
        <v>13999.42749</v>
      </c>
      <c r="M27" s="53">
        <f>L27</f>
        <v>13999.42749</v>
      </c>
      <c r="N27" s="53">
        <f t="shared" ref="N27:N30" si="8">M27/L27*100</f>
        <v>100</v>
      </c>
      <c r="O27" s="53">
        <v>23467.651999999998</v>
      </c>
      <c r="P27" s="53">
        <v>23467.651999999998</v>
      </c>
      <c r="Q27" s="53">
        <f t="shared" ref="Q27:Q30" si="9">P27/O27*100</f>
        <v>100</v>
      </c>
      <c r="R27" s="83">
        <f t="shared" si="6"/>
        <v>41915.923490000001</v>
      </c>
    </row>
    <row r="28" spans="1:18" ht="32.25" customHeight="1" x14ac:dyDescent="0.25">
      <c r="A28" s="258"/>
      <c r="B28" s="262"/>
      <c r="C28" s="262"/>
      <c r="D28" s="369"/>
      <c r="E28" s="338"/>
      <c r="F28" s="338"/>
      <c r="G28" s="343"/>
      <c r="H28" s="36" t="s">
        <v>7</v>
      </c>
      <c r="I28" s="53">
        <v>1112.211</v>
      </c>
      <c r="J28" s="53">
        <f>I28</f>
        <v>1112.211</v>
      </c>
      <c r="K28" s="53">
        <f t="shared" si="7"/>
        <v>100</v>
      </c>
      <c r="L28" s="53">
        <v>4388.0314500000004</v>
      </c>
      <c r="M28" s="53">
        <f>L28</f>
        <v>4388.0314500000004</v>
      </c>
      <c r="N28" s="53">
        <f t="shared" si="8"/>
        <v>100</v>
      </c>
      <c r="O28" s="53">
        <v>6191.308</v>
      </c>
      <c r="P28" s="53">
        <v>6191.308</v>
      </c>
      <c r="Q28" s="53">
        <f t="shared" si="9"/>
        <v>100</v>
      </c>
      <c r="R28" s="83">
        <f t="shared" si="6"/>
        <v>11691.550450000001</v>
      </c>
    </row>
    <row r="29" spans="1:18" ht="32.25" customHeight="1" x14ac:dyDescent="0.25">
      <c r="A29" s="258"/>
      <c r="B29" s="262"/>
      <c r="C29" s="262"/>
      <c r="D29" s="369"/>
      <c r="E29" s="338"/>
      <c r="F29" s="338"/>
      <c r="G29" s="343"/>
      <c r="H29" s="36" t="s">
        <v>8</v>
      </c>
      <c r="I29" s="53">
        <v>100.74</v>
      </c>
      <c r="J29" s="53">
        <v>80.594999999999999</v>
      </c>
      <c r="K29" s="53">
        <f t="shared" si="7"/>
        <v>80.002977963073263</v>
      </c>
      <c r="L29" s="53">
        <v>193.032207</v>
      </c>
      <c r="M29" s="53">
        <v>192.54685000000001</v>
      </c>
      <c r="N29" s="53">
        <f t="shared" si="8"/>
        <v>99.748561648057006</v>
      </c>
      <c r="O29" s="53">
        <v>445</v>
      </c>
      <c r="P29" s="53">
        <v>429.84</v>
      </c>
      <c r="Q29" s="53">
        <f t="shared" si="9"/>
        <v>96.593258426966287</v>
      </c>
      <c r="R29" s="83">
        <f t="shared" si="6"/>
        <v>738.77220699999998</v>
      </c>
    </row>
    <row r="30" spans="1:18" ht="31.5" customHeight="1" x14ac:dyDescent="0.25">
      <c r="A30" s="258"/>
      <c r="B30" s="262"/>
      <c r="C30" s="262"/>
      <c r="D30" s="369"/>
      <c r="E30" s="338"/>
      <c r="F30" s="338"/>
      <c r="G30" s="343"/>
      <c r="H30" s="36" t="s">
        <v>9</v>
      </c>
      <c r="I30" s="66">
        <v>2417.85</v>
      </c>
      <c r="J30" s="66">
        <v>5728.2150000000001</v>
      </c>
      <c r="K30" s="53">
        <f t="shared" si="7"/>
        <v>236.9135802469136</v>
      </c>
      <c r="L30" s="66">
        <v>1029.7278100000001</v>
      </c>
      <c r="M30" s="66">
        <v>1029.7425900000001</v>
      </c>
      <c r="N30" s="53">
        <f t="shared" si="8"/>
        <v>100.00143533075989</v>
      </c>
      <c r="O30" s="53">
        <v>12895.2</v>
      </c>
      <c r="P30" s="53">
        <v>12895.2</v>
      </c>
      <c r="Q30" s="53">
        <f t="shared" si="9"/>
        <v>100</v>
      </c>
      <c r="R30" s="83">
        <f t="shared" si="6"/>
        <v>16342.77781</v>
      </c>
    </row>
    <row r="31" spans="1:18" x14ac:dyDescent="0.25">
      <c r="A31" s="258">
        <v>4</v>
      </c>
      <c r="B31" s="262" t="s">
        <v>28</v>
      </c>
      <c r="C31" s="262" t="s">
        <v>30</v>
      </c>
      <c r="D31" s="369" t="s">
        <v>84</v>
      </c>
      <c r="E31" s="370"/>
      <c r="F31" s="370"/>
      <c r="G31" s="343"/>
      <c r="H31" s="35" t="s">
        <v>5</v>
      </c>
      <c r="I31" s="4"/>
      <c r="J31" s="4"/>
      <c r="K31" s="4"/>
      <c r="L31" s="4"/>
      <c r="M31" s="4"/>
      <c r="N31" s="4"/>
    </row>
    <row r="32" spans="1:18" ht="26.25" x14ac:dyDescent="0.25">
      <c r="A32" s="258"/>
      <c r="B32" s="262"/>
      <c r="C32" s="262"/>
      <c r="D32" s="369"/>
      <c r="E32" s="370"/>
      <c r="F32" s="370"/>
      <c r="G32" s="343"/>
      <c r="H32" s="36" t="s">
        <v>6</v>
      </c>
      <c r="I32" s="4"/>
      <c r="J32" s="4"/>
      <c r="K32" s="4"/>
      <c r="L32" s="4"/>
      <c r="M32" s="4"/>
      <c r="N32" s="4"/>
    </row>
    <row r="33" spans="1:14" ht="26.25" x14ac:dyDescent="0.25">
      <c r="A33" s="258"/>
      <c r="B33" s="262"/>
      <c r="C33" s="262"/>
      <c r="D33" s="369"/>
      <c r="E33" s="370"/>
      <c r="F33" s="370"/>
      <c r="G33" s="343"/>
      <c r="H33" s="36" t="s">
        <v>7</v>
      </c>
      <c r="I33" s="4"/>
      <c r="J33" s="4"/>
      <c r="K33" s="4"/>
      <c r="L33" s="4"/>
      <c r="M33" s="4"/>
      <c r="N33" s="4"/>
    </row>
    <row r="34" spans="1:14" ht="26.25" x14ac:dyDescent="0.25">
      <c r="A34" s="258"/>
      <c r="B34" s="262"/>
      <c r="C34" s="262"/>
      <c r="D34" s="369"/>
      <c r="E34" s="370"/>
      <c r="F34" s="370"/>
      <c r="G34" s="343"/>
      <c r="H34" s="36" t="s">
        <v>8</v>
      </c>
      <c r="I34" s="4"/>
      <c r="J34" s="4"/>
      <c r="K34" s="4"/>
      <c r="L34" s="4"/>
      <c r="M34" s="4"/>
      <c r="N34" s="4"/>
    </row>
    <row r="35" spans="1:14" ht="27.75" customHeight="1" x14ac:dyDescent="0.25">
      <c r="A35" s="258"/>
      <c r="B35" s="262"/>
      <c r="C35" s="262"/>
      <c r="D35" s="369"/>
      <c r="E35" s="370"/>
      <c r="F35" s="370"/>
      <c r="G35" s="343"/>
      <c r="H35" s="36" t="s">
        <v>9</v>
      </c>
      <c r="I35" s="4"/>
      <c r="J35" s="4"/>
      <c r="K35" s="4"/>
      <c r="L35" s="4"/>
      <c r="M35" s="4"/>
      <c r="N35" s="4"/>
    </row>
    <row r="36" spans="1:14" ht="45" x14ac:dyDescent="0.25">
      <c r="A36" s="363">
        <v>5</v>
      </c>
      <c r="B36" s="333" t="s">
        <v>29</v>
      </c>
      <c r="C36" s="333" t="s">
        <v>30</v>
      </c>
      <c r="D36" s="22" t="s">
        <v>85</v>
      </c>
      <c r="E36" s="59">
        <v>3274</v>
      </c>
      <c r="F36" s="55">
        <v>3491.4</v>
      </c>
      <c r="G36" s="60">
        <f>F36/E36*100</f>
        <v>106.64019547953573</v>
      </c>
      <c r="H36" s="37" t="s">
        <v>5</v>
      </c>
      <c r="I36" s="72"/>
      <c r="J36" s="72"/>
      <c r="K36" s="72"/>
    </row>
    <row r="37" spans="1:14" ht="60" x14ac:dyDescent="0.25">
      <c r="A37" s="364"/>
      <c r="B37" s="337"/>
      <c r="C37" s="337"/>
      <c r="D37" s="23" t="s">
        <v>88</v>
      </c>
      <c r="E37" s="61">
        <v>103.7</v>
      </c>
      <c r="F37" s="55">
        <v>99.1</v>
      </c>
      <c r="G37" s="60">
        <f t="shared" ref="G37:G47" si="10">F37/E37*100</f>
        <v>95.564127290260359</v>
      </c>
      <c r="H37" s="38" t="s">
        <v>6</v>
      </c>
      <c r="I37" s="72"/>
      <c r="J37" s="72"/>
      <c r="K37" s="72"/>
    </row>
    <row r="38" spans="1:14" ht="30" x14ac:dyDescent="0.25">
      <c r="A38" s="364"/>
      <c r="B38" s="337"/>
      <c r="C38" s="337"/>
      <c r="D38" s="22" t="s">
        <v>86</v>
      </c>
      <c r="E38" s="61">
        <v>1406.2</v>
      </c>
      <c r="F38" s="55">
        <v>1399.1</v>
      </c>
      <c r="G38" s="60">
        <f t="shared" si="10"/>
        <v>99.49509315886786</v>
      </c>
      <c r="H38" s="38" t="s">
        <v>7</v>
      </c>
      <c r="I38" s="72"/>
      <c r="J38" s="72"/>
      <c r="K38" s="72"/>
    </row>
    <row r="39" spans="1:14" ht="60" x14ac:dyDescent="0.25">
      <c r="A39" s="364"/>
      <c r="B39" s="337"/>
      <c r="C39" s="337"/>
      <c r="D39" s="23" t="s">
        <v>89</v>
      </c>
      <c r="E39" s="61">
        <v>101.6</v>
      </c>
      <c r="F39" s="55">
        <v>94.8</v>
      </c>
      <c r="G39" s="60">
        <f t="shared" si="10"/>
        <v>93.30708661417323</v>
      </c>
      <c r="H39" s="38" t="s">
        <v>8</v>
      </c>
      <c r="I39" s="72"/>
      <c r="J39" s="72"/>
      <c r="K39" s="72"/>
    </row>
    <row r="40" spans="1:14" ht="30" x14ac:dyDescent="0.25">
      <c r="A40" s="364"/>
      <c r="B40" s="337"/>
      <c r="C40" s="337"/>
      <c r="D40" s="22" t="s">
        <v>87</v>
      </c>
      <c r="E40" s="61">
        <v>1867.8</v>
      </c>
      <c r="F40" s="55">
        <v>2092.4</v>
      </c>
      <c r="G40" s="60">
        <f t="shared" si="10"/>
        <v>112.02484206017775</v>
      </c>
      <c r="H40" s="79" t="s">
        <v>9</v>
      </c>
      <c r="I40" s="8"/>
      <c r="J40" s="8"/>
      <c r="K40" s="8"/>
    </row>
    <row r="41" spans="1:14" ht="60" x14ac:dyDescent="0.25">
      <c r="A41" s="364"/>
      <c r="B41" s="337"/>
      <c r="C41" s="337"/>
      <c r="D41" s="5" t="s">
        <v>90</v>
      </c>
      <c r="E41" s="61">
        <v>105.4</v>
      </c>
      <c r="F41" s="55">
        <v>102.2</v>
      </c>
      <c r="G41" s="60">
        <f t="shared" si="10"/>
        <v>96.963946869070199</v>
      </c>
      <c r="H41" s="39"/>
      <c r="I41" s="10"/>
      <c r="J41" s="10"/>
      <c r="K41" s="11"/>
    </row>
    <row r="42" spans="1:14" ht="45" x14ac:dyDescent="0.25">
      <c r="A42" s="364"/>
      <c r="B42" s="337"/>
      <c r="C42" s="337"/>
      <c r="D42" s="5" t="s">
        <v>91</v>
      </c>
      <c r="E42" s="61">
        <v>84500</v>
      </c>
      <c r="F42" s="55">
        <v>91157</v>
      </c>
      <c r="G42" s="60">
        <f t="shared" si="10"/>
        <v>107.87810650887575</v>
      </c>
      <c r="H42" s="40"/>
      <c r="I42" s="9"/>
      <c r="J42" s="9"/>
      <c r="K42" s="12"/>
    </row>
    <row r="43" spans="1:14" ht="30" x14ac:dyDescent="0.25">
      <c r="A43" s="364"/>
      <c r="B43" s="337"/>
      <c r="C43" s="337"/>
      <c r="D43" s="5" t="s">
        <v>92</v>
      </c>
      <c r="E43" s="61">
        <v>36.299999999999997</v>
      </c>
      <c r="F43" s="55">
        <v>39.299999999999997</v>
      </c>
      <c r="G43" s="60">
        <f t="shared" si="10"/>
        <v>108.26446280991735</v>
      </c>
      <c r="H43" s="40"/>
      <c r="I43" s="9"/>
      <c r="J43" s="9"/>
      <c r="K43" s="12"/>
    </row>
    <row r="44" spans="1:14" ht="25.5" customHeight="1" x14ac:dyDescent="0.25">
      <c r="A44" s="364"/>
      <c r="B44" s="337"/>
      <c r="C44" s="337"/>
      <c r="D44" s="24" t="s">
        <v>93</v>
      </c>
      <c r="E44" s="61">
        <v>243000</v>
      </c>
      <c r="F44" s="55">
        <v>158698</v>
      </c>
      <c r="G44" s="60">
        <f t="shared" si="10"/>
        <v>65.307818930041151</v>
      </c>
      <c r="H44" s="40"/>
      <c r="I44" s="9"/>
      <c r="J44" s="9"/>
      <c r="K44" s="12"/>
    </row>
    <row r="45" spans="1:14" ht="90" x14ac:dyDescent="0.25">
      <c r="A45" s="364"/>
      <c r="B45" s="337"/>
      <c r="C45" s="337"/>
      <c r="D45" s="5" t="s">
        <v>94</v>
      </c>
      <c r="E45" s="61">
        <v>7091</v>
      </c>
      <c r="F45" s="55">
        <v>7120.6</v>
      </c>
      <c r="G45" s="60">
        <f t="shared" si="10"/>
        <v>100.41743054576224</v>
      </c>
      <c r="H45" s="40"/>
      <c r="I45" s="9"/>
      <c r="J45" s="9"/>
      <c r="K45" s="12"/>
    </row>
    <row r="46" spans="1:14" ht="75" x14ac:dyDescent="0.25">
      <c r="A46" s="364"/>
      <c r="B46" s="337"/>
      <c r="C46" s="337"/>
      <c r="D46" s="5" t="s">
        <v>95</v>
      </c>
      <c r="E46" s="61">
        <v>39676</v>
      </c>
      <c r="F46" s="55">
        <v>47146.8</v>
      </c>
      <c r="G46" s="60">
        <f>F46/E46*100</f>
        <v>118.82951910474846</v>
      </c>
      <c r="H46" s="40"/>
      <c r="I46" s="9"/>
      <c r="J46" s="9"/>
      <c r="K46" s="12"/>
    </row>
    <row r="47" spans="1:14" ht="75" x14ac:dyDescent="0.25">
      <c r="A47" s="365"/>
      <c r="B47" s="334"/>
      <c r="C47" s="334"/>
      <c r="D47" s="5" t="s">
        <v>96</v>
      </c>
      <c r="E47" s="61">
        <v>8166</v>
      </c>
      <c r="F47" s="55">
        <v>8736</v>
      </c>
      <c r="G47" s="60">
        <f t="shared" si="10"/>
        <v>106.98016164584865</v>
      </c>
      <c r="H47" s="41"/>
      <c r="I47" s="15"/>
      <c r="J47" s="15"/>
      <c r="K47" s="16"/>
    </row>
    <row r="48" spans="1:14" ht="23.25" customHeight="1" x14ac:dyDescent="0.25">
      <c r="A48" s="366" t="s">
        <v>31</v>
      </c>
      <c r="B48" s="367"/>
      <c r="C48" s="367"/>
      <c r="D48" s="367"/>
      <c r="E48" s="367"/>
      <c r="F48" s="367"/>
      <c r="G48" s="367"/>
      <c r="H48" s="368"/>
      <c r="I48" s="368"/>
      <c r="J48" s="368"/>
      <c r="K48" s="314"/>
    </row>
    <row r="49" spans="1:18" ht="21.75" customHeight="1" x14ac:dyDescent="0.25">
      <c r="A49" s="262">
        <v>6</v>
      </c>
      <c r="B49" s="262" t="s">
        <v>32</v>
      </c>
      <c r="C49" s="262" t="s">
        <v>33</v>
      </c>
      <c r="D49" s="262" t="s">
        <v>97</v>
      </c>
      <c r="E49" s="338">
        <v>3</v>
      </c>
      <c r="F49" s="338">
        <v>3</v>
      </c>
      <c r="G49" s="338">
        <v>100</v>
      </c>
      <c r="H49" s="35" t="s">
        <v>5</v>
      </c>
      <c r="I49" s="4"/>
      <c r="J49" s="4"/>
      <c r="K49" s="4"/>
    </row>
    <row r="50" spans="1:18" ht="41.25" customHeight="1" x14ac:dyDescent="0.25">
      <c r="A50" s="262"/>
      <c r="B50" s="262"/>
      <c r="C50" s="262"/>
      <c r="D50" s="262"/>
      <c r="E50" s="338"/>
      <c r="F50" s="338"/>
      <c r="G50" s="338"/>
      <c r="H50" s="36" t="s">
        <v>6</v>
      </c>
      <c r="I50" s="4"/>
      <c r="J50" s="4"/>
      <c r="K50" s="4"/>
    </row>
    <row r="51" spans="1:18" ht="26.25" x14ac:dyDescent="0.25">
      <c r="A51" s="262"/>
      <c r="B51" s="262"/>
      <c r="C51" s="262"/>
      <c r="D51" s="262"/>
      <c r="E51" s="338"/>
      <c r="F51" s="338"/>
      <c r="G51" s="338"/>
      <c r="H51" s="36" t="s">
        <v>7</v>
      </c>
      <c r="I51" s="4"/>
      <c r="J51" s="4"/>
      <c r="K51" s="4"/>
    </row>
    <row r="52" spans="1:18" ht="26.25" x14ac:dyDescent="0.25">
      <c r="A52" s="262"/>
      <c r="B52" s="262"/>
      <c r="C52" s="262"/>
      <c r="D52" s="262"/>
      <c r="E52" s="338"/>
      <c r="F52" s="338"/>
      <c r="G52" s="338"/>
      <c r="H52" s="36" t="s">
        <v>8</v>
      </c>
      <c r="I52" s="4"/>
      <c r="J52" s="4"/>
      <c r="K52" s="4"/>
    </row>
    <row r="53" spans="1:18" ht="26.25" x14ac:dyDescent="0.25">
      <c r="A53" s="262"/>
      <c r="B53" s="262"/>
      <c r="C53" s="262"/>
      <c r="D53" s="262"/>
      <c r="E53" s="338"/>
      <c r="F53" s="338"/>
      <c r="G53" s="338"/>
      <c r="H53" s="36" t="s">
        <v>9</v>
      </c>
      <c r="I53" s="4"/>
      <c r="J53" s="4"/>
      <c r="K53" s="4"/>
    </row>
    <row r="54" spans="1:18" x14ac:dyDescent="0.25">
      <c r="A54" s="326" t="s">
        <v>34</v>
      </c>
      <c r="B54" s="327"/>
      <c r="C54" s="327"/>
      <c r="D54" s="327"/>
      <c r="E54" s="327"/>
      <c r="F54" s="327"/>
      <c r="G54" s="327"/>
      <c r="H54" s="327"/>
      <c r="I54" s="327"/>
      <c r="J54" s="327"/>
      <c r="K54" s="328"/>
    </row>
    <row r="55" spans="1:18" ht="108.75" customHeight="1" x14ac:dyDescent="0.25">
      <c r="A55" s="262">
        <v>7</v>
      </c>
      <c r="B55" s="262" t="s">
        <v>35</v>
      </c>
      <c r="C55" s="262" t="s">
        <v>33</v>
      </c>
      <c r="D55" s="5" t="s">
        <v>98</v>
      </c>
      <c r="E55" s="71">
        <v>92670.1</v>
      </c>
      <c r="F55" s="71">
        <v>110084.4</v>
      </c>
      <c r="G55" s="50">
        <f>F55/E55*100</f>
        <v>118.79171383218534</v>
      </c>
      <c r="H55" s="37" t="s">
        <v>5</v>
      </c>
      <c r="I55" s="72">
        <f>I57+I58</f>
        <v>12381.651</v>
      </c>
      <c r="J55" s="72">
        <f t="shared" ref="J55" si="11">J57+J58</f>
        <v>11906.037</v>
      </c>
      <c r="K55" s="63">
        <f>J55/I55*100</f>
        <v>96.158719059356471</v>
      </c>
      <c r="L55">
        <v>8525.1</v>
      </c>
      <c r="M55">
        <v>7855.8882999999996</v>
      </c>
      <c r="N55">
        <v>92.150101465085442</v>
      </c>
      <c r="O55" s="80">
        <f>O57+O58</f>
        <v>8553.1819999999989</v>
      </c>
      <c r="P55" s="80">
        <f t="shared" ref="P55" si="12">P57+P58</f>
        <v>8457.0869999999995</v>
      </c>
      <c r="Q55" s="63">
        <f>P55/O55*100</f>
        <v>98.876499997310958</v>
      </c>
      <c r="R55">
        <f>I55+L55+O55</f>
        <v>29459.932999999997</v>
      </c>
    </row>
    <row r="56" spans="1:18" ht="140.25" customHeight="1" x14ac:dyDescent="0.25">
      <c r="A56" s="262"/>
      <c r="B56" s="262"/>
      <c r="C56" s="262"/>
      <c r="D56" s="5" t="s">
        <v>99</v>
      </c>
      <c r="E56" s="71">
        <v>5235.6000000000004</v>
      </c>
      <c r="F56" s="71">
        <v>6307.1</v>
      </c>
      <c r="G56" s="50">
        <f t="shared" ref="G56:G63" si="13">F56/E56*100</f>
        <v>120.46565818626327</v>
      </c>
      <c r="H56" s="38" t="s">
        <v>6</v>
      </c>
      <c r="I56" s="72"/>
      <c r="J56" s="72"/>
      <c r="K56" s="72"/>
      <c r="O56" s="80"/>
      <c r="P56" s="80"/>
      <c r="Q56" s="80"/>
      <c r="R56">
        <f t="shared" ref="R56:R58" si="14">I56+L56+O56</f>
        <v>0</v>
      </c>
    </row>
    <row r="57" spans="1:18" ht="105" x14ac:dyDescent="0.25">
      <c r="A57" s="262"/>
      <c r="B57" s="262"/>
      <c r="C57" s="262"/>
      <c r="D57" s="5" t="s">
        <v>100</v>
      </c>
      <c r="E57" s="71">
        <v>100</v>
      </c>
      <c r="F57" s="71">
        <v>100</v>
      </c>
      <c r="G57" s="50">
        <f t="shared" si="13"/>
        <v>100</v>
      </c>
      <c r="H57" s="38" t="s">
        <v>7</v>
      </c>
      <c r="I57" s="72">
        <v>5426.3909999999996</v>
      </c>
      <c r="J57" s="72">
        <f>I57</f>
        <v>5426.3909999999996</v>
      </c>
      <c r="K57" s="63">
        <f>J57/I57*100</f>
        <v>100</v>
      </c>
      <c r="L57">
        <v>1884.1</v>
      </c>
      <c r="M57">
        <v>1853.5</v>
      </c>
      <c r="N57">
        <v>98.37588238416221</v>
      </c>
      <c r="O57" s="80">
        <v>1240.3</v>
      </c>
      <c r="P57" s="80">
        <v>1240.3</v>
      </c>
      <c r="Q57" s="63">
        <f>P57/O57*100</f>
        <v>100</v>
      </c>
      <c r="R57">
        <f t="shared" si="14"/>
        <v>8550.7909999999993</v>
      </c>
    </row>
    <row r="58" spans="1:18" ht="75" x14ac:dyDescent="0.25">
      <c r="A58" s="262"/>
      <c r="B58" s="262"/>
      <c r="C58" s="262"/>
      <c r="D58" s="5" t="s">
        <v>101</v>
      </c>
      <c r="E58" s="71">
        <v>102.1</v>
      </c>
      <c r="F58" s="71">
        <v>112.1</v>
      </c>
      <c r="G58" s="50">
        <f t="shared" si="13"/>
        <v>109.794319294809</v>
      </c>
      <c r="H58" s="38" t="s">
        <v>8</v>
      </c>
      <c r="I58" s="72">
        <v>6955.26</v>
      </c>
      <c r="J58" s="72">
        <v>6479.6459999999997</v>
      </c>
      <c r="K58" s="63">
        <f>J58/I58*100</f>
        <v>93.161808473011789</v>
      </c>
      <c r="L58">
        <v>6641</v>
      </c>
      <c r="M58">
        <v>6002.3882999999996</v>
      </c>
      <c r="N58">
        <v>90.383802138232184</v>
      </c>
      <c r="O58" s="80">
        <v>7312.8819999999996</v>
      </c>
      <c r="P58" s="80">
        <v>7216.7870000000003</v>
      </c>
      <c r="Q58" s="63">
        <f>P58/O58*100</f>
        <v>98.685948987006782</v>
      </c>
      <c r="R58">
        <f t="shared" si="14"/>
        <v>20909.142</v>
      </c>
    </row>
    <row r="59" spans="1:18" ht="45" x14ac:dyDescent="0.25">
      <c r="A59" s="262"/>
      <c r="B59" s="262"/>
      <c r="C59" s="262"/>
      <c r="D59" s="5" t="s">
        <v>102</v>
      </c>
      <c r="E59" s="65">
        <v>1090000</v>
      </c>
      <c r="F59" s="65">
        <v>1326836</v>
      </c>
      <c r="G59" s="50">
        <f t="shared" si="13"/>
        <v>121.72807339449541</v>
      </c>
      <c r="H59" s="79" t="s">
        <v>9</v>
      </c>
      <c r="I59" s="8"/>
      <c r="J59" s="8"/>
      <c r="K59" s="8"/>
      <c r="O59" s="8"/>
      <c r="P59" s="8"/>
      <c r="Q59" s="8"/>
    </row>
    <row r="60" spans="1:18" ht="75" x14ac:dyDescent="0.25">
      <c r="A60" s="262"/>
      <c r="B60" s="262"/>
      <c r="C60" s="262"/>
      <c r="D60" s="5" t="s">
        <v>103</v>
      </c>
      <c r="E60" s="65">
        <v>382990</v>
      </c>
      <c r="F60" s="65">
        <v>502118</v>
      </c>
      <c r="G60" s="50">
        <f t="shared" si="13"/>
        <v>131.10472858299173</v>
      </c>
      <c r="H60" s="42"/>
      <c r="I60" s="10"/>
      <c r="J60" s="10"/>
      <c r="K60" s="11"/>
    </row>
    <row r="61" spans="1:18" ht="30" x14ac:dyDescent="0.25">
      <c r="A61" s="262"/>
      <c r="B61" s="262"/>
      <c r="C61" s="262"/>
      <c r="D61" s="5" t="s">
        <v>104</v>
      </c>
      <c r="E61" s="65">
        <v>1090000</v>
      </c>
      <c r="F61" s="65">
        <v>1352909</v>
      </c>
      <c r="G61" s="50">
        <f t="shared" si="13"/>
        <v>124.12009174311926</v>
      </c>
      <c r="H61" s="43"/>
      <c r="I61" s="9"/>
      <c r="J61" s="9"/>
      <c r="K61" s="12"/>
    </row>
    <row r="62" spans="1:18" ht="75" x14ac:dyDescent="0.25">
      <c r="A62" s="262"/>
      <c r="B62" s="262"/>
      <c r="C62" s="262"/>
      <c r="D62" s="5" t="s">
        <v>103</v>
      </c>
      <c r="E62" s="65">
        <v>382990</v>
      </c>
      <c r="F62" s="65">
        <v>534906</v>
      </c>
      <c r="G62" s="50">
        <f t="shared" si="13"/>
        <v>139.66578761847569</v>
      </c>
      <c r="H62" s="43"/>
      <c r="I62" s="9"/>
      <c r="J62" s="9"/>
      <c r="K62" s="12"/>
    </row>
    <row r="63" spans="1:18" ht="60" x14ac:dyDescent="0.25">
      <c r="A63" s="262"/>
      <c r="B63" s="262"/>
      <c r="C63" s="262"/>
      <c r="D63" s="5" t="s">
        <v>105</v>
      </c>
      <c r="E63" s="71">
        <v>95</v>
      </c>
      <c r="F63" s="71">
        <v>92.6</v>
      </c>
      <c r="G63" s="50">
        <f t="shared" si="13"/>
        <v>97.473684210526315</v>
      </c>
      <c r="H63" s="41"/>
      <c r="I63" s="13"/>
      <c r="J63" s="13"/>
      <c r="K63" s="14"/>
    </row>
    <row r="64" spans="1:18" ht="18.75" customHeight="1" x14ac:dyDescent="0.25">
      <c r="A64" s="326" t="s">
        <v>36</v>
      </c>
      <c r="B64" s="327"/>
      <c r="C64" s="327"/>
      <c r="D64" s="327"/>
      <c r="E64" s="327"/>
      <c r="F64" s="327"/>
      <c r="G64" s="327"/>
      <c r="H64" s="348"/>
      <c r="I64" s="348"/>
      <c r="J64" s="348"/>
      <c r="K64" s="362"/>
    </row>
    <row r="65" spans="1:18" ht="27.75" customHeight="1" x14ac:dyDescent="0.25">
      <c r="A65" s="262">
        <v>8</v>
      </c>
      <c r="B65" s="262" t="s">
        <v>37</v>
      </c>
      <c r="C65" s="262" t="s">
        <v>33</v>
      </c>
      <c r="D65" s="333" t="s">
        <v>106</v>
      </c>
      <c r="E65" s="330">
        <v>4750</v>
      </c>
      <c r="F65" s="330">
        <v>4188.3</v>
      </c>
      <c r="G65" s="335">
        <f>F65/E65*100</f>
        <v>88.174736842105276</v>
      </c>
      <c r="H65" s="35" t="s">
        <v>5</v>
      </c>
      <c r="I65" s="4"/>
      <c r="J65" s="4"/>
      <c r="K65" s="4"/>
    </row>
    <row r="66" spans="1:18" ht="31.5" customHeight="1" x14ac:dyDescent="0.25">
      <c r="A66" s="262"/>
      <c r="B66" s="262"/>
      <c r="C66" s="262"/>
      <c r="D66" s="337"/>
      <c r="E66" s="331"/>
      <c r="F66" s="331"/>
      <c r="G66" s="339"/>
      <c r="H66" s="36" t="s">
        <v>6</v>
      </c>
      <c r="I66" s="4"/>
      <c r="J66" s="4"/>
      <c r="K66" s="4"/>
    </row>
    <row r="67" spans="1:18" ht="26.25" x14ac:dyDescent="0.25">
      <c r="A67" s="262"/>
      <c r="B67" s="262"/>
      <c r="C67" s="262"/>
      <c r="D67" s="334"/>
      <c r="E67" s="332"/>
      <c r="F67" s="332"/>
      <c r="G67" s="336"/>
      <c r="H67" s="36" t="s">
        <v>7</v>
      </c>
      <c r="I67" s="4"/>
      <c r="J67" s="4"/>
      <c r="K67" s="4"/>
    </row>
    <row r="68" spans="1:18" ht="31.5" customHeight="1" x14ac:dyDescent="0.25">
      <c r="A68" s="262"/>
      <c r="B68" s="262"/>
      <c r="C68" s="262"/>
      <c r="D68" s="333" t="s">
        <v>107</v>
      </c>
      <c r="E68" s="330">
        <v>31.5</v>
      </c>
      <c r="F68" s="330">
        <v>33.200000000000003</v>
      </c>
      <c r="G68" s="335">
        <f>F65/E65*100</f>
        <v>88.174736842105276</v>
      </c>
      <c r="H68" s="36" t="s">
        <v>8</v>
      </c>
      <c r="I68" s="4"/>
      <c r="J68" s="4"/>
      <c r="K68" s="4"/>
    </row>
    <row r="69" spans="1:18" ht="38.25" customHeight="1" x14ac:dyDescent="0.25">
      <c r="A69" s="262"/>
      <c r="B69" s="262"/>
      <c r="C69" s="262"/>
      <c r="D69" s="334"/>
      <c r="E69" s="332"/>
      <c r="F69" s="332"/>
      <c r="G69" s="336"/>
      <c r="H69" s="36" t="s">
        <v>9</v>
      </c>
      <c r="I69" s="4"/>
      <c r="J69" s="4"/>
      <c r="K69" s="4"/>
    </row>
    <row r="70" spans="1:18" ht="15.75" customHeight="1" x14ac:dyDescent="0.25">
      <c r="A70" s="340" t="s">
        <v>38</v>
      </c>
      <c r="B70" s="341"/>
      <c r="C70" s="341"/>
      <c r="D70" s="341"/>
      <c r="E70" s="341"/>
      <c r="F70" s="341"/>
      <c r="G70" s="341"/>
      <c r="H70" s="341"/>
      <c r="I70" s="341"/>
      <c r="J70" s="341"/>
      <c r="K70" s="342"/>
    </row>
    <row r="71" spans="1:18" ht="23.25" customHeight="1" x14ac:dyDescent="0.25">
      <c r="A71" s="326" t="s">
        <v>39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8"/>
    </row>
    <row r="72" spans="1:18" ht="105" x14ac:dyDescent="0.25">
      <c r="A72" s="262">
        <v>9</v>
      </c>
      <c r="B72" s="262" t="s">
        <v>40</v>
      </c>
      <c r="C72" s="262" t="s">
        <v>33</v>
      </c>
      <c r="D72" s="25" t="s">
        <v>108</v>
      </c>
      <c r="E72" s="77">
        <v>420</v>
      </c>
      <c r="F72" s="78">
        <v>461</v>
      </c>
      <c r="G72" s="76">
        <f>F72/E72*100</f>
        <v>109.76190476190477</v>
      </c>
      <c r="H72" s="35" t="s">
        <v>5</v>
      </c>
      <c r="I72" s="57">
        <f>SUM(I73:I75)</f>
        <v>235017.58000000002</v>
      </c>
      <c r="J72" s="57">
        <f>SUM(J73:J75)</f>
        <v>229704.60620000001</v>
      </c>
      <c r="K72" s="53">
        <f>J72/I72*100</f>
        <v>97.739329202521787</v>
      </c>
      <c r="L72" s="57">
        <f>SUM(L73:L75)</f>
        <v>235017.58000000002</v>
      </c>
      <c r="M72" s="57">
        <f>SUM(M73:M75)</f>
        <v>229704.60620000001</v>
      </c>
      <c r="N72" s="53">
        <f>M72/L72*100</f>
        <v>97.739329202521787</v>
      </c>
      <c r="O72" s="57">
        <f>SUM(O73:O75)</f>
        <v>199911.9</v>
      </c>
      <c r="P72" s="57">
        <f>SUM(P73:P75)</f>
        <v>198430.58</v>
      </c>
      <c r="Q72" s="53">
        <f>P72/O72*100</f>
        <v>99.25901359548881</v>
      </c>
      <c r="R72" s="84">
        <f>I72+L72+O72</f>
        <v>669947.06000000006</v>
      </c>
    </row>
    <row r="73" spans="1:18" ht="105" x14ac:dyDescent="0.25">
      <c r="A73" s="262"/>
      <c r="B73" s="262"/>
      <c r="C73" s="262"/>
      <c r="D73" s="25" t="s">
        <v>109</v>
      </c>
      <c r="E73" s="77">
        <v>0</v>
      </c>
      <c r="F73" s="77">
        <v>0.02</v>
      </c>
      <c r="G73" s="76">
        <v>100</v>
      </c>
      <c r="H73" s="36" t="s">
        <v>6</v>
      </c>
      <c r="I73" s="4">
        <v>4490.67</v>
      </c>
      <c r="J73" s="4">
        <f>I73</f>
        <v>4490.67</v>
      </c>
      <c r="K73" s="53">
        <f t="shared" ref="K73:K75" si="15">J73/I73*100</f>
        <v>100</v>
      </c>
      <c r="L73" s="4">
        <v>4490.67</v>
      </c>
      <c r="M73" s="4">
        <f>L73</f>
        <v>4490.67</v>
      </c>
      <c r="N73" s="53">
        <f t="shared" ref="N73:N75" si="16">M73/L73*100</f>
        <v>100</v>
      </c>
      <c r="O73" s="4">
        <v>1322.86</v>
      </c>
      <c r="P73" s="4">
        <v>1322.86</v>
      </c>
      <c r="Q73" s="53">
        <f t="shared" ref="Q73:Q75" si="17">P73/O73*100</f>
        <v>100</v>
      </c>
      <c r="R73" s="84">
        <f t="shared" ref="R73:R76" si="18">I73+L73+O73</f>
        <v>10304.200000000001</v>
      </c>
    </row>
    <row r="74" spans="1:18" ht="162" customHeight="1" x14ac:dyDescent="0.25">
      <c r="A74" s="262"/>
      <c r="B74" s="262"/>
      <c r="C74" s="262"/>
      <c r="D74" s="25" t="s">
        <v>110</v>
      </c>
      <c r="E74" s="77">
        <v>0</v>
      </c>
      <c r="F74" s="77">
        <v>0</v>
      </c>
      <c r="G74" s="76">
        <v>100</v>
      </c>
      <c r="H74" s="36" t="s">
        <v>7</v>
      </c>
      <c r="I74" s="4">
        <v>195154.1</v>
      </c>
      <c r="J74" s="4">
        <v>190305.7862</v>
      </c>
      <c r="K74" s="53">
        <f t="shared" si="15"/>
        <v>97.515648505463119</v>
      </c>
      <c r="L74" s="4">
        <v>195154.1</v>
      </c>
      <c r="M74" s="4">
        <v>190305.7862</v>
      </c>
      <c r="N74" s="53">
        <f t="shared" si="16"/>
        <v>97.515648505463119</v>
      </c>
      <c r="O74" s="4">
        <v>170648.6</v>
      </c>
      <c r="P74" s="4">
        <v>169183.2</v>
      </c>
      <c r="Q74" s="53">
        <f t="shared" si="17"/>
        <v>99.141276283544073</v>
      </c>
      <c r="R74" s="84">
        <f t="shared" si="18"/>
        <v>560956.80000000005</v>
      </c>
    </row>
    <row r="75" spans="1:18" ht="87.75" customHeight="1" x14ac:dyDescent="0.25">
      <c r="A75" s="262"/>
      <c r="B75" s="262"/>
      <c r="C75" s="262"/>
      <c r="D75" s="25" t="s">
        <v>111</v>
      </c>
      <c r="E75" s="77">
        <v>93.9</v>
      </c>
      <c r="F75" s="77">
        <v>100</v>
      </c>
      <c r="G75" s="76">
        <f>F75/E75*100</f>
        <v>106.49627263045794</v>
      </c>
      <c r="H75" s="36" t="s">
        <v>8</v>
      </c>
      <c r="I75" s="4">
        <v>35372.81</v>
      </c>
      <c r="J75" s="4">
        <v>34908.15</v>
      </c>
      <c r="K75" s="53">
        <f t="shared" si="15"/>
        <v>98.686392175232911</v>
      </c>
      <c r="L75" s="4">
        <v>35372.81</v>
      </c>
      <c r="M75" s="4">
        <v>34908.15</v>
      </c>
      <c r="N75" s="53">
        <f t="shared" si="16"/>
        <v>98.686392175232911</v>
      </c>
      <c r="O75" s="4">
        <v>27940.44</v>
      </c>
      <c r="P75" s="4">
        <v>27924.52</v>
      </c>
      <c r="Q75" s="53">
        <f t="shared" si="17"/>
        <v>99.943021656065554</v>
      </c>
      <c r="R75" s="84">
        <f t="shared" si="18"/>
        <v>98686.06</v>
      </c>
    </row>
    <row r="76" spans="1:18" ht="150" x14ac:dyDescent="0.25">
      <c r="A76" s="262"/>
      <c r="B76" s="262"/>
      <c r="C76" s="262"/>
      <c r="D76" s="25" t="s">
        <v>112</v>
      </c>
      <c r="E76" s="77">
        <v>0</v>
      </c>
      <c r="F76" s="77">
        <v>0</v>
      </c>
      <c r="G76" s="77">
        <v>100</v>
      </c>
      <c r="H76" s="44" t="s">
        <v>9</v>
      </c>
      <c r="I76" s="18"/>
      <c r="J76" s="18"/>
      <c r="K76" s="18"/>
      <c r="L76" s="18"/>
      <c r="M76" s="18"/>
      <c r="N76" s="18"/>
      <c r="O76" s="18"/>
      <c r="P76" s="18"/>
      <c r="Q76" s="18"/>
      <c r="R76" s="84">
        <f t="shared" si="18"/>
        <v>0</v>
      </c>
    </row>
    <row r="77" spans="1:18" ht="90" x14ac:dyDescent="0.25">
      <c r="A77" s="333"/>
      <c r="B77" s="333"/>
      <c r="C77" s="333"/>
      <c r="D77" s="26" t="s">
        <v>113</v>
      </c>
      <c r="E77" s="68">
        <v>84</v>
      </c>
      <c r="F77" s="68">
        <v>83.1</v>
      </c>
      <c r="G77" s="62">
        <f>F77/E77*100</f>
        <v>98.928571428571416</v>
      </c>
      <c r="H77" s="42"/>
      <c r="I77" s="19"/>
      <c r="J77" s="19"/>
      <c r="K77" s="20"/>
      <c r="O77" s="19"/>
      <c r="P77" s="19"/>
      <c r="Q77" s="20"/>
    </row>
    <row r="78" spans="1:18" ht="24.75" customHeight="1" x14ac:dyDescent="0.25">
      <c r="A78" s="326" t="s">
        <v>41</v>
      </c>
      <c r="B78" s="327"/>
      <c r="C78" s="327"/>
      <c r="D78" s="349"/>
      <c r="E78" s="349"/>
      <c r="F78" s="327"/>
      <c r="G78" s="327"/>
      <c r="H78" s="327"/>
      <c r="I78" s="327"/>
      <c r="J78" s="327"/>
      <c r="K78" s="328"/>
    </row>
    <row r="79" spans="1:18" ht="171.75" customHeight="1" x14ac:dyDescent="0.25">
      <c r="A79" s="262">
        <v>10</v>
      </c>
      <c r="B79" s="262" t="s">
        <v>42</v>
      </c>
      <c r="C79" s="326" t="s">
        <v>33</v>
      </c>
      <c r="D79" s="75" t="s">
        <v>128</v>
      </c>
      <c r="E79" s="77">
        <v>18</v>
      </c>
      <c r="F79" s="56">
        <v>45</v>
      </c>
      <c r="G79" s="50">
        <f>F79/E79*100</f>
        <v>250</v>
      </c>
      <c r="H79" s="37" t="s">
        <v>5</v>
      </c>
      <c r="I79" s="4">
        <f>I82</f>
        <v>84.5</v>
      </c>
      <c r="J79" s="4">
        <f t="shared" ref="J79:K79" si="19">J82</f>
        <v>42.5</v>
      </c>
      <c r="K79" s="53">
        <f t="shared" si="19"/>
        <v>50.295857988165679</v>
      </c>
      <c r="L79" s="4">
        <f>L82</f>
        <v>69.2</v>
      </c>
      <c r="M79" s="4">
        <f t="shared" ref="M79:N79" si="20">M82</f>
        <v>31.6</v>
      </c>
      <c r="N79" s="53">
        <f t="shared" si="20"/>
        <v>45.664739884393065</v>
      </c>
      <c r="O79" s="4">
        <f>O82</f>
        <v>80.900000000000006</v>
      </c>
      <c r="P79" s="4">
        <f t="shared" ref="P79:Q79" si="21">P82</f>
        <v>49.19</v>
      </c>
      <c r="Q79" s="53">
        <f t="shared" si="21"/>
        <v>60.803461063040785</v>
      </c>
      <c r="R79" s="85">
        <f>I79+L79+O79</f>
        <v>234.6</v>
      </c>
    </row>
    <row r="80" spans="1:18" ht="120" x14ac:dyDescent="0.25">
      <c r="A80" s="262"/>
      <c r="B80" s="262"/>
      <c r="C80" s="326"/>
      <c r="D80" s="75" t="s">
        <v>129</v>
      </c>
      <c r="E80" s="77">
        <v>2</v>
      </c>
      <c r="F80" s="56">
        <v>2</v>
      </c>
      <c r="G80" s="50">
        <f t="shared" ref="G80:G83" si="22">F80/E80*100</f>
        <v>100</v>
      </c>
      <c r="H80" s="38" t="s">
        <v>6</v>
      </c>
      <c r="I80" s="4"/>
      <c r="J80" s="4"/>
      <c r="K80" s="4"/>
      <c r="L80" s="4"/>
      <c r="M80" s="4"/>
      <c r="N80" s="4"/>
      <c r="O80" s="4"/>
      <c r="P80" s="4"/>
      <c r="Q80" s="4"/>
      <c r="R80" s="85">
        <f t="shared" ref="R80:R82" si="23">I80+L80+O80</f>
        <v>0</v>
      </c>
    </row>
    <row r="81" spans="1:18" ht="60" x14ac:dyDescent="0.25">
      <c r="A81" s="262"/>
      <c r="B81" s="262"/>
      <c r="C81" s="326"/>
      <c r="D81" s="75" t="s">
        <v>130</v>
      </c>
      <c r="E81" s="77">
        <v>24</v>
      </c>
      <c r="F81" s="56">
        <v>32</v>
      </c>
      <c r="G81" s="50">
        <f t="shared" si="22"/>
        <v>133.33333333333331</v>
      </c>
      <c r="H81" s="38" t="s">
        <v>7</v>
      </c>
      <c r="I81" s="4"/>
      <c r="J81" s="4"/>
      <c r="K81" s="4"/>
      <c r="L81" s="4"/>
      <c r="M81" s="4"/>
      <c r="N81" s="4"/>
      <c r="O81" s="4"/>
      <c r="P81" s="4"/>
      <c r="Q81" s="4"/>
      <c r="R81" s="85">
        <f t="shared" si="23"/>
        <v>0</v>
      </c>
    </row>
    <row r="82" spans="1:18" ht="75" x14ac:dyDescent="0.25">
      <c r="A82" s="262"/>
      <c r="B82" s="262"/>
      <c r="C82" s="326"/>
      <c r="D82" s="75" t="s">
        <v>131</v>
      </c>
      <c r="E82" s="77">
        <v>10</v>
      </c>
      <c r="F82" s="56">
        <v>12</v>
      </c>
      <c r="G82" s="50">
        <f t="shared" si="22"/>
        <v>120</v>
      </c>
      <c r="H82" s="38" t="s">
        <v>8</v>
      </c>
      <c r="I82" s="4">
        <v>84.5</v>
      </c>
      <c r="J82" s="4">
        <v>42.5</v>
      </c>
      <c r="K82" s="53">
        <f>J82/I82*100</f>
        <v>50.295857988165679</v>
      </c>
      <c r="L82" s="4">
        <v>69.2</v>
      </c>
      <c r="M82" s="4">
        <v>31.6</v>
      </c>
      <c r="N82" s="53">
        <f>M82/L82*100</f>
        <v>45.664739884393065</v>
      </c>
      <c r="O82" s="4">
        <v>80.900000000000006</v>
      </c>
      <c r="P82" s="4">
        <v>49.19</v>
      </c>
      <c r="Q82" s="53">
        <f>P82/O82*100</f>
        <v>60.803461063040785</v>
      </c>
      <c r="R82" s="85">
        <f t="shared" si="23"/>
        <v>234.6</v>
      </c>
    </row>
    <row r="83" spans="1:18" ht="42.75" customHeight="1" x14ac:dyDescent="0.25">
      <c r="A83" s="262"/>
      <c r="B83" s="262"/>
      <c r="C83" s="326"/>
      <c r="D83" s="75" t="s">
        <v>132</v>
      </c>
      <c r="E83" s="77">
        <v>20</v>
      </c>
      <c r="F83" s="56">
        <v>21</v>
      </c>
      <c r="G83" s="50">
        <f t="shared" si="22"/>
        <v>105</v>
      </c>
      <c r="H83" s="38" t="s">
        <v>9</v>
      </c>
      <c r="I83" s="4"/>
      <c r="J83" s="4"/>
      <c r="K83" s="4"/>
    </row>
    <row r="84" spans="1:18" ht="19.5" customHeight="1" x14ac:dyDescent="0.25">
      <c r="A84" s="326" t="s">
        <v>43</v>
      </c>
      <c r="B84" s="327"/>
      <c r="C84" s="327"/>
      <c r="D84" s="348"/>
      <c r="E84" s="348"/>
      <c r="F84" s="327"/>
      <c r="G84" s="327"/>
      <c r="H84" s="327"/>
      <c r="I84" s="327"/>
      <c r="J84" s="327"/>
      <c r="K84" s="328"/>
    </row>
    <row r="85" spans="1:18" ht="44.25" customHeight="1" x14ac:dyDescent="0.25">
      <c r="A85" s="262">
        <v>11</v>
      </c>
      <c r="B85" s="262" t="s">
        <v>44</v>
      </c>
      <c r="C85" s="262" t="s">
        <v>33</v>
      </c>
      <c r="D85" s="25" t="s">
        <v>114</v>
      </c>
      <c r="E85" s="61">
        <v>84.4</v>
      </c>
      <c r="F85" s="78">
        <v>51.12</v>
      </c>
      <c r="G85" s="76">
        <f>F85/E85*100</f>
        <v>60.56872037914691</v>
      </c>
      <c r="H85" s="35" t="s">
        <v>5</v>
      </c>
      <c r="I85" s="58">
        <f>SUM(I86:I88)</f>
        <v>35673.993000000002</v>
      </c>
      <c r="J85" s="58">
        <f>SUM(J86:J88)</f>
        <v>35673.993000000002</v>
      </c>
      <c r="K85" s="53">
        <f>J85/I85*100</f>
        <v>100</v>
      </c>
      <c r="L85" s="58">
        <f>SUM(L86:L88)</f>
        <v>40868.618920000001</v>
      </c>
      <c r="M85" s="58">
        <f>SUM(M86:M88)</f>
        <v>40868.618920000001</v>
      </c>
      <c r="N85" s="53">
        <f>M85/L85*100</f>
        <v>100</v>
      </c>
      <c r="O85" s="58">
        <f>SUM(O86:O88)</f>
        <v>36321.595999999998</v>
      </c>
      <c r="P85" s="58">
        <f>SUM(P86:P88)</f>
        <v>36321.595999999998</v>
      </c>
      <c r="Q85" s="53">
        <f>P85/O85*100</f>
        <v>100</v>
      </c>
      <c r="R85" s="84">
        <f>I85+L85+O85</f>
        <v>112864.20791999999</v>
      </c>
    </row>
    <row r="86" spans="1:18" ht="104.25" customHeight="1" x14ac:dyDescent="0.25">
      <c r="A86" s="262"/>
      <c r="B86" s="262"/>
      <c r="C86" s="262"/>
      <c r="D86" s="359" t="s">
        <v>115</v>
      </c>
      <c r="E86" s="360">
        <v>17.2</v>
      </c>
      <c r="F86" s="222">
        <v>13.3</v>
      </c>
      <c r="G86" s="335">
        <f>F86/E86*100</f>
        <v>77.325581395348848</v>
      </c>
      <c r="H86" s="30" t="s">
        <v>6</v>
      </c>
      <c r="I86" s="4">
        <v>1939.963</v>
      </c>
      <c r="J86" s="4">
        <f>I86</f>
        <v>1939.963</v>
      </c>
      <c r="K86" s="53">
        <f t="shared" ref="K86:K88" si="24">J86/I86*100</f>
        <v>100</v>
      </c>
      <c r="L86" s="4">
        <v>817.9</v>
      </c>
      <c r="M86" s="4">
        <f>L86</f>
        <v>817.9</v>
      </c>
      <c r="N86" s="53">
        <f t="shared" ref="N86:N88" si="25">M86/L86*100</f>
        <v>100</v>
      </c>
      <c r="O86" s="4">
        <v>359.09899999999999</v>
      </c>
      <c r="P86" s="4">
        <v>359.09899999999999</v>
      </c>
      <c r="Q86" s="53">
        <f t="shared" ref="Q86:Q88" si="26">P86/O86*100</f>
        <v>100</v>
      </c>
      <c r="R86" s="84">
        <f t="shared" ref="R86:R88" si="27">I86+L86+O86</f>
        <v>3116.962</v>
      </c>
    </row>
    <row r="87" spans="1:18" ht="77.25" customHeight="1" x14ac:dyDescent="0.25">
      <c r="A87" s="262"/>
      <c r="B87" s="262"/>
      <c r="C87" s="262"/>
      <c r="D87" s="359"/>
      <c r="E87" s="361"/>
      <c r="F87" s="222"/>
      <c r="G87" s="336"/>
      <c r="H87" s="38" t="s">
        <v>7</v>
      </c>
      <c r="I87" s="4">
        <v>22648.68</v>
      </c>
      <c r="J87" s="4">
        <f>I87</f>
        <v>22648.68</v>
      </c>
      <c r="K87" s="53">
        <f t="shared" si="24"/>
        <v>100</v>
      </c>
      <c r="L87" s="4">
        <v>24372.823400000001</v>
      </c>
      <c r="M87" s="4">
        <f>L87</f>
        <v>24372.823400000001</v>
      </c>
      <c r="N87" s="53">
        <f t="shared" si="25"/>
        <v>100</v>
      </c>
      <c r="O87" s="4">
        <v>29713.07</v>
      </c>
      <c r="P87" s="4">
        <v>29713.07</v>
      </c>
      <c r="Q87" s="53">
        <f t="shared" si="26"/>
        <v>100</v>
      </c>
      <c r="R87" s="84">
        <f t="shared" si="27"/>
        <v>76734.573399999994</v>
      </c>
    </row>
    <row r="88" spans="1:18" ht="53.25" customHeight="1" x14ac:dyDescent="0.25">
      <c r="A88" s="262"/>
      <c r="B88" s="262"/>
      <c r="C88" s="326"/>
      <c r="D88" s="357" t="s">
        <v>116</v>
      </c>
      <c r="E88" s="338">
        <v>8</v>
      </c>
      <c r="F88" s="222">
        <v>27.8</v>
      </c>
      <c r="G88" s="330">
        <f>F88/E88*100</f>
        <v>347.5</v>
      </c>
      <c r="H88" s="45" t="s">
        <v>8</v>
      </c>
      <c r="I88" s="4">
        <v>11085.35</v>
      </c>
      <c r="J88" s="4">
        <f>I88</f>
        <v>11085.35</v>
      </c>
      <c r="K88" s="53">
        <f t="shared" si="24"/>
        <v>100</v>
      </c>
      <c r="L88" s="4">
        <v>15677.89552</v>
      </c>
      <c r="M88" s="4">
        <f>L88</f>
        <v>15677.89552</v>
      </c>
      <c r="N88" s="53">
        <f t="shared" si="25"/>
        <v>100</v>
      </c>
      <c r="O88" s="4">
        <v>6249.4269999999997</v>
      </c>
      <c r="P88" s="4">
        <v>6249.4269999999997</v>
      </c>
      <c r="Q88" s="53">
        <f t="shared" si="26"/>
        <v>100</v>
      </c>
      <c r="R88" s="84">
        <f t="shared" si="27"/>
        <v>33012.67252</v>
      </c>
    </row>
    <row r="89" spans="1:18" ht="51.75" customHeight="1" x14ac:dyDescent="0.25">
      <c r="A89" s="262"/>
      <c r="B89" s="262"/>
      <c r="C89" s="326"/>
      <c r="D89" s="358"/>
      <c r="E89" s="338"/>
      <c r="F89" s="222"/>
      <c r="G89" s="332"/>
      <c r="H89" s="45" t="s">
        <v>9</v>
      </c>
      <c r="I89" s="4"/>
      <c r="J89" s="4"/>
      <c r="K89" s="4"/>
    </row>
    <row r="90" spans="1:18" ht="22.5" customHeight="1" x14ac:dyDescent="0.25">
      <c r="A90" s="326" t="s">
        <v>45</v>
      </c>
      <c r="B90" s="327"/>
      <c r="C90" s="327"/>
      <c r="D90" s="348"/>
      <c r="E90" s="348"/>
      <c r="F90" s="348"/>
      <c r="G90" s="348"/>
      <c r="H90" s="327"/>
      <c r="I90" s="327"/>
      <c r="J90" s="327"/>
      <c r="K90" s="328"/>
    </row>
    <row r="91" spans="1:18" ht="15" customHeight="1" x14ac:dyDescent="0.25">
      <c r="A91" s="262">
        <v>12</v>
      </c>
      <c r="B91" s="262" t="s">
        <v>46</v>
      </c>
      <c r="C91" s="262" t="s">
        <v>33</v>
      </c>
      <c r="D91" s="333" t="s">
        <v>117</v>
      </c>
      <c r="E91" s="350">
        <v>0</v>
      </c>
      <c r="F91" s="350">
        <v>0</v>
      </c>
      <c r="G91" s="350">
        <v>100</v>
      </c>
      <c r="H91" s="35" t="s">
        <v>5</v>
      </c>
      <c r="I91" s="4"/>
      <c r="J91" s="4"/>
      <c r="K91" s="4"/>
    </row>
    <row r="92" spans="1:18" ht="26.25" x14ac:dyDescent="0.25">
      <c r="A92" s="262"/>
      <c r="B92" s="262"/>
      <c r="C92" s="262"/>
      <c r="D92" s="337"/>
      <c r="E92" s="356"/>
      <c r="F92" s="356"/>
      <c r="G92" s="356"/>
      <c r="H92" s="36" t="s">
        <v>6</v>
      </c>
      <c r="I92" s="4"/>
      <c r="J92" s="4"/>
      <c r="K92" s="4"/>
    </row>
    <row r="93" spans="1:18" ht="26.25" x14ac:dyDescent="0.25">
      <c r="A93" s="262"/>
      <c r="B93" s="262"/>
      <c r="C93" s="262"/>
      <c r="D93" s="334"/>
      <c r="E93" s="351"/>
      <c r="F93" s="351"/>
      <c r="G93" s="351"/>
      <c r="H93" s="36" t="s">
        <v>7</v>
      </c>
      <c r="I93" s="4"/>
      <c r="J93" s="4"/>
      <c r="K93" s="4"/>
    </row>
    <row r="94" spans="1:18" ht="42" customHeight="1" x14ac:dyDescent="0.25">
      <c r="A94" s="262"/>
      <c r="B94" s="262"/>
      <c r="C94" s="262"/>
      <c r="D94" s="333" t="s">
        <v>118</v>
      </c>
      <c r="E94" s="350">
        <v>7</v>
      </c>
      <c r="F94" s="350">
        <v>7</v>
      </c>
      <c r="G94" s="350">
        <f>F94/E94*100</f>
        <v>100</v>
      </c>
      <c r="H94" s="36" t="s">
        <v>8</v>
      </c>
      <c r="I94" s="4"/>
      <c r="J94" s="4"/>
      <c r="K94" s="4"/>
    </row>
    <row r="95" spans="1:18" ht="46.5" customHeight="1" x14ac:dyDescent="0.25">
      <c r="A95" s="262"/>
      <c r="B95" s="262"/>
      <c r="C95" s="262"/>
      <c r="D95" s="334"/>
      <c r="E95" s="351"/>
      <c r="F95" s="351"/>
      <c r="G95" s="351"/>
      <c r="H95" s="36" t="s">
        <v>9</v>
      </c>
      <c r="I95" s="4"/>
      <c r="J95" s="4"/>
      <c r="K95" s="4"/>
    </row>
    <row r="96" spans="1:18" ht="23.25" customHeight="1" x14ac:dyDescent="0.25">
      <c r="A96" s="326" t="s">
        <v>47</v>
      </c>
      <c r="B96" s="327"/>
      <c r="C96" s="327"/>
      <c r="D96" s="327"/>
      <c r="E96" s="327"/>
      <c r="F96" s="327"/>
      <c r="G96" s="327"/>
      <c r="H96" s="327"/>
      <c r="I96" s="327"/>
      <c r="J96" s="327"/>
      <c r="K96" s="328"/>
    </row>
    <row r="97" spans="1:18" ht="15" customHeight="1" x14ac:dyDescent="0.25">
      <c r="A97" s="262">
        <v>13</v>
      </c>
      <c r="B97" s="262" t="s">
        <v>48</v>
      </c>
      <c r="C97" s="262" t="s">
        <v>33</v>
      </c>
      <c r="D97" s="333" t="s">
        <v>119</v>
      </c>
      <c r="E97" s="350">
        <v>17.7</v>
      </c>
      <c r="F97" s="350">
        <v>17.399999999999999</v>
      </c>
      <c r="G97" s="352">
        <f>F97/E97*100</f>
        <v>98.305084745762699</v>
      </c>
      <c r="H97" s="35" t="s">
        <v>5</v>
      </c>
      <c r="I97" s="4"/>
      <c r="J97" s="4"/>
      <c r="K97" s="4"/>
    </row>
    <row r="98" spans="1:18" ht="26.25" x14ac:dyDescent="0.25">
      <c r="A98" s="262"/>
      <c r="B98" s="262"/>
      <c r="C98" s="262"/>
      <c r="D98" s="334"/>
      <c r="E98" s="351"/>
      <c r="F98" s="351"/>
      <c r="G98" s="353"/>
      <c r="H98" s="36" t="s">
        <v>6</v>
      </c>
      <c r="I98" s="4"/>
      <c r="J98" s="4"/>
      <c r="K98" s="4"/>
    </row>
    <row r="99" spans="1:18" ht="26.25" x14ac:dyDescent="0.25">
      <c r="A99" s="262"/>
      <c r="B99" s="262"/>
      <c r="C99" s="262"/>
      <c r="D99" s="354" t="s">
        <v>120</v>
      </c>
      <c r="E99" s="350">
        <v>9.1</v>
      </c>
      <c r="F99" s="350">
        <v>6.6</v>
      </c>
      <c r="G99" s="352">
        <f>F99/E99*100</f>
        <v>72.527472527472526</v>
      </c>
      <c r="H99" s="36" t="s">
        <v>7</v>
      </c>
      <c r="I99" s="4"/>
      <c r="J99" s="4"/>
      <c r="K99" s="4"/>
    </row>
    <row r="100" spans="1:18" ht="26.25" x14ac:dyDescent="0.25">
      <c r="A100" s="262"/>
      <c r="B100" s="262"/>
      <c r="C100" s="262"/>
      <c r="D100" s="355"/>
      <c r="E100" s="351"/>
      <c r="F100" s="351"/>
      <c r="G100" s="353"/>
      <c r="H100" s="36" t="s">
        <v>8</v>
      </c>
      <c r="I100" s="4"/>
      <c r="J100" s="4"/>
      <c r="K100" s="4"/>
    </row>
    <row r="101" spans="1:18" ht="55.5" customHeight="1" x14ac:dyDescent="0.25">
      <c r="A101" s="262"/>
      <c r="B101" s="262"/>
      <c r="C101" s="262"/>
      <c r="D101" s="71" t="s">
        <v>121</v>
      </c>
      <c r="E101" s="71">
        <v>16.3</v>
      </c>
      <c r="F101" s="71">
        <v>21.6</v>
      </c>
      <c r="G101" s="50">
        <f>F101/E101*100</f>
        <v>132.5153374233129</v>
      </c>
      <c r="H101" s="36" t="s">
        <v>9</v>
      </c>
      <c r="I101" s="4"/>
      <c r="J101" s="4"/>
      <c r="K101" s="4"/>
    </row>
    <row r="102" spans="1:18" ht="19.5" customHeight="1" x14ac:dyDescent="0.25">
      <c r="A102" s="326" t="s">
        <v>49</v>
      </c>
      <c r="B102" s="327"/>
      <c r="C102" s="327"/>
      <c r="D102" s="327"/>
      <c r="E102" s="327"/>
      <c r="F102" s="327"/>
      <c r="G102" s="327"/>
      <c r="H102" s="327"/>
      <c r="I102" s="327"/>
      <c r="J102" s="327"/>
      <c r="K102" s="328"/>
    </row>
    <row r="103" spans="1:18" ht="15" customHeight="1" x14ac:dyDescent="0.25">
      <c r="A103" s="262">
        <v>14</v>
      </c>
      <c r="B103" s="262" t="s">
        <v>50</v>
      </c>
      <c r="C103" s="262" t="s">
        <v>33</v>
      </c>
      <c r="D103" s="262" t="s">
        <v>51</v>
      </c>
      <c r="E103" s="338">
        <v>0.8</v>
      </c>
      <c r="F103" s="338">
        <v>1.1000000000000001</v>
      </c>
      <c r="G103" s="343">
        <f>F103/E103*100</f>
        <v>137.5</v>
      </c>
      <c r="H103" s="35" t="s">
        <v>5</v>
      </c>
      <c r="I103" s="4"/>
      <c r="J103" s="4"/>
      <c r="K103" s="4"/>
    </row>
    <row r="104" spans="1:18" ht="26.25" x14ac:dyDescent="0.25">
      <c r="A104" s="262"/>
      <c r="B104" s="262"/>
      <c r="C104" s="262"/>
      <c r="D104" s="262"/>
      <c r="E104" s="338"/>
      <c r="F104" s="338"/>
      <c r="G104" s="343"/>
      <c r="H104" s="36" t="s">
        <v>6</v>
      </c>
      <c r="I104" s="4"/>
      <c r="J104" s="4"/>
      <c r="K104" s="4"/>
    </row>
    <row r="105" spans="1:18" ht="26.25" x14ac:dyDescent="0.25">
      <c r="A105" s="262"/>
      <c r="B105" s="262"/>
      <c r="C105" s="262"/>
      <c r="D105" s="262"/>
      <c r="E105" s="338"/>
      <c r="F105" s="338"/>
      <c r="G105" s="343"/>
      <c r="H105" s="36" t="s">
        <v>7</v>
      </c>
      <c r="I105" s="4"/>
      <c r="J105" s="4"/>
      <c r="K105" s="4"/>
    </row>
    <row r="106" spans="1:18" ht="26.25" x14ac:dyDescent="0.25">
      <c r="A106" s="262"/>
      <c r="B106" s="262"/>
      <c r="C106" s="262"/>
      <c r="D106" s="262"/>
      <c r="E106" s="338"/>
      <c r="F106" s="338"/>
      <c r="G106" s="343"/>
      <c r="H106" s="36" t="s">
        <v>8</v>
      </c>
      <c r="I106" s="4"/>
      <c r="J106" s="4"/>
      <c r="K106" s="4"/>
    </row>
    <row r="107" spans="1:18" ht="27" customHeight="1" x14ac:dyDescent="0.25">
      <c r="A107" s="262"/>
      <c r="B107" s="262"/>
      <c r="C107" s="262"/>
      <c r="D107" s="262"/>
      <c r="E107" s="338"/>
      <c r="F107" s="338"/>
      <c r="G107" s="343"/>
      <c r="H107" s="36" t="s">
        <v>9</v>
      </c>
      <c r="I107" s="4"/>
      <c r="J107" s="4"/>
      <c r="K107" s="4"/>
    </row>
    <row r="108" spans="1:18" ht="20.25" customHeight="1" x14ac:dyDescent="0.25">
      <c r="A108" s="326" t="s">
        <v>52</v>
      </c>
      <c r="B108" s="327"/>
      <c r="C108" s="327"/>
      <c r="D108" s="349"/>
      <c r="E108" s="349"/>
      <c r="F108" s="327"/>
      <c r="G108" s="327"/>
      <c r="H108" s="327"/>
      <c r="I108" s="327"/>
      <c r="J108" s="327"/>
      <c r="K108" s="328"/>
    </row>
    <row r="109" spans="1:18" ht="45" x14ac:dyDescent="0.25">
      <c r="A109" s="262">
        <v>15</v>
      </c>
      <c r="B109" s="262" t="s">
        <v>53</v>
      </c>
      <c r="C109" s="326" t="s">
        <v>139</v>
      </c>
      <c r="D109" s="17" t="s">
        <v>133</v>
      </c>
      <c r="E109" s="77">
        <v>168</v>
      </c>
      <c r="F109" s="56">
        <v>153</v>
      </c>
      <c r="G109" s="50">
        <f>F109/E109*100</f>
        <v>91.071428571428569</v>
      </c>
      <c r="H109" s="37" t="s">
        <v>5</v>
      </c>
      <c r="I109" s="53">
        <f>I112</f>
        <v>71.53</v>
      </c>
      <c r="J109" s="53">
        <f t="shared" ref="J109:K109" si="28">J112</f>
        <v>71.53</v>
      </c>
      <c r="K109" s="53">
        <f t="shared" si="28"/>
        <v>100</v>
      </c>
      <c r="L109" s="53">
        <f>L112</f>
        <v>50</v>
      </c>
      <c r="M109" s="53">
        <f t="shared" ref="M109:N109" si="29">M112</f>
        <v>50</v>
      </c>
      <c r="N109" s="53">
        <f t="shared" si="29"/>
        <v>100</v>
      </c>
      <c r="O109" s="53">
        <f>O112</f>
        <v>65</v>
      </c>
      <c r="P109" s="53">
        <f t="shared" ref="P109:Q109" si="30">P112</f>
        <v>54.545999999999999</v>
      </c>
      <c r="Q109" s="53">
        <f t="shared" si="30"/>
        <v>83.916923076923084</v>
      </c>
      <c r="R109" s="83">
        <f>I109+L109+O109</f>
        <v>186.53</v>
      </c>
    </row>
    <row r="110" spans="1:18" ht="30" x14ac:dyDescent="0.25">
      <c r="A110" s="262"/>
      <c r="B110" s="262"/>
      <c r="C110" s="326"/>
      <c r="D110" s="17" t="s">
        <v>134</v>
      </c>
      <c r="E110" s="77">
        <v>15</v>
      </c>
      <c r="F110" s="56">
        <v>19</v>
      </c>
      <c r="G110" s="50">
        <f t="shared" ref="G110:G114" si="31">F110/E110*100</f>
        <v>126.66666666666666</v>
      </c>
      <c r="H110" s="36" t="s">
        <v>6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83">
        <f t="shared" ref="R110:R113" si="32">I110+L110+O110</f>
        <v>0</v>
      </c>
    </row>
    <row r="111" spans="1:18" ht="30" x14ac:dyDescent="0.25">
      <c r="A111" s="262"/>
      <c r="B111" s="262"/>
      <c r="C111" s="326"/>
      <c r="D111" s="17" t="s">
        <v>135</v>
      </c>
      <c r="E111" s="77">
        <v>7</v>
      </c>
      <c r="F111" s="56">
        <v>4</v>
      </c>
      <c r="G111" s="50">
        <f t="shared" si="31"/>
        <v>57.142857142857139</v>
      </c>
      <c r="H111" s="36" t="s">
        <v>7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83">
        <f t="shared" si="32"/>
        <v>0</v>
      </c>
    </row>
    <row r="112" spans="1:18" ht="57" customHeight="1" x14ac:dyDescent="0.25">
      <c r="A112" s="262"/>
      <c r="B112" s="262"/>
      <c r="C112" s="326"/>
      <c r="D112" s="17" t="s">
        <v>136</v>
      </c>
      <c r="E112" s="77">
        <v>2</v>
      </c>
      <c r="F112" s="56">
        <v>0</v>
      </c>
      <c r="G112" s="50">
        <f t="shared" si="31"/>
        <v>0</v>
      </c>
      <c r="H112" s="344" t="s">
        <v>8</v>
      </c>
      <c r="I112" s="346">
        <v>71.53</v>
      </c>
      <c r="J112" s="346">
        <f>I112</f>
        <v>71.53</v>
      </c>
      <c r="K112" s="346">
        <f>J112/I112*100</f>
        <v>100</v>
      </c>
      <c r="L112" s="346">
        <v>50</v>
      </c>
      <c r="M112" s="346">
        <f>L112</f>
        <v>50</v>
      </c>
      <c r="N112" s="346">
        <f>M112/L112*100</f>
        <v>100</v>
      </c>
      <c r="O112" s="346">
        <v>65</v>
      </c>
      <c r="P112" s="346">
        <v>54.545999999999999</v>
      </c>
      <c r="Q112" s="346">
        <f>P112/O112*100</f>
        <v>83.916923076923084</v>
      </c>
      <c r="R112" s="83">
        <f t="shared" si="32"/>
        <v>186.53</v>
      </c>
    </row>
    <row r="113" spans="1:18" ht="74.25" customHeight="1" x14ac:dyDescent="0.25">
      <c r="A113" s="262"/>
      <c r="B113" s="262"/>
      <c r="C113" s="326"/>
      <c r="D113" s="17" t="s">
        <v>137</v>
      </c>
      <c r="E113" s="77">
        <v>27</v>
      </c>
      <c r="F113" s="56">
        <v>28</v>
      </c>
      <c r="G113" s="50">
        <f t="shared" si="31"/>
        <v>103.7037037037037</v>
      </c>
      <c r="H113" s="345"/>
      <c r="I113" s="347"/>
      <c r="J113" s="347"/>
      <c r="K113" s="347"/>
      <c r="L113" s="347"/>
      <c r="M113" s="347"/>
      <c r="N113" s="347"/>
      <c r="O113" s="347"/>
      <c r="P113" s="347"/>
      <c r="Q113" s="347"/>
      <c r="R113" s="83">
        <f t="shared" si="32"/>
        <v>0</v>
      </c>
    </row>
    <row r="114" spans="1:18" ht="50.25" customHeight="1" x14ac:dyDescent="0.25">
      <c r="A114" s="262"/>
      <c r="B114" s="262"/>
      <c r="C114" s="326"/>
      <c r="D114" s="17" t="s">
        <v>138</v>
      </c>
      <c r="E114" s="77">
        <v>60</v>
      </c>
      <c r="F114" s="56">
        <v>31</v>
      </c>
      <c r="G114" s="50">
        <f t="shared" si="31"/>
        <v>51.666666666666671</v>
      </c>
      <c r="H114" s="38" t="s">
        <v>9</v>
      </c>
      <c r="I114" s="4"/>
      <c r="J114" s="4"/>
      <c r="K114" s="4"/>
    </row>
    <row r="115" spans="1:18" ht="17.25" customHeight="1" x14ac:dyDescent="0.25">
      <c r="A115" s="326" t="s">
        <v>55</v>
      </c>
      <c r="B115" s="327"/>
      <c r="C115" s="327"/>
      <c r="D115" s="348"/>
      <c r="E115" s="348"/>
      <c r="F115" s="327"/>
      <c r="G115" s="327"/>
      <c r="H115" s="327"/>
      <c r="I115" s="327"/>
      <c r="J115" s="327"/>
      <c r="K115" s="328"/>
    </row>
    <row r="116" spans="1:18" ht="25.5" customHeight="1" x14ac:dyDescent="0.25">
      <c r="A116" s="262">
        <v>16</v>
      </c>
      <c r="B116" s="262" t="s">
        <v>56</v>
      </c>
      <c r="C116" s="262" t="s">
        <v>33</v>
      </c>
      <c r="D116" s="221" t="s">
        <v>140</v>
      </c>
      <c r="E116" s="338">
        <v>2</v>
      </c>
      <c r="F116" s="338">
        <v>2</v>
      </c>
      <c r="G116" s="343">
        <v>85.245901639344254</v>
      </c>
      <c r="H116" s="35" t="s">
        <v>5</v>
      </c>
      <c r="I116" s="47">
        <f>I119</f>
        <v>1280</v>
      </c>
      <c r="J116" s="47">
        <f t="shared" ref="J116:K116" si="33">J119</f>
        <v>1280</v>
      </c>
      <c r="K116" s="47">
        <f t="shared" si="33"/>
        <v>100</v>
      </c>
      <c r="L116" s="47">
        <f>L119</f>
        <v>1860</v>
      </c>
      <c r="M116" s="47">
        <f t="shared" ref="M116:N116" si="34">M119</f>
        <v>1860</v>
      </c>
      <c r="N116" s="47">
        <f t="shared" si="34"/>
        <v>100</v>
      </c>
      <c r="O116" s="47">
        <f>O119</f>
        <v>1810</v>
      </c>
      <c r="P116" s="47">
        <f t="shared" ref="P116:Q116" si="35">P119</f>
        <v>1810</v>
      </c>
      <c r="Q116" s="47">
        <f t="shared" si="35"/>
        <v>100</v>
      </c>
      <c r="R116" s="87">
        <f>I116+L116+O116</f>
        <v>4950</v>
      </c>
    </row>
    <row r="117" spans="1:18" ht="26.25" x14ac:dyDescent="0.25">
      <c r="A117" s="262"/>
      <c r="B117" s="262"/>
      <c r="C117" s="262"/>
      <c r="D117" s="221"/>
      <c r="E117" s="338"/>
      <c r="F117" s="338"/>
      <c r="G117" s="343"/>
      <c r="H117" s="36" t="s">
        <v>6</v>
      </c>
      <c r="I117" s="4"/>
      <c r="J117" s="4"/>
      <c r="K117" s="4"/>
      <c r="L117" s="4"/>
      <c r="M117" s="4"/>
      <c r="N117" s="4"/>
      <c r="O117" s="4"/>
      <c r="P117" s="4"/>
      <c r="Q117" s="4"/>
      <c r="R117" s="87">
        <f t="shared" ref="R117:R119" si="36">I117+L117+O117</f>
        <v>0</v>
      </c>
    </row>
    <row r="118" spans="1:18" ht="25.5" customHeight="1" x14ac:dyDescent="0.25">
      <c r="A118" s="262"/>
      <c r="B118" s="262"/>
      <c r="C118" s="262"/>
      <c r="D118" s="221"/>
      <c r="E118" s="338"/>
      <c r="F118" s="338"/>
      <c r="G118" s="343"/>
      <c r="H118" s="36" t="s">
        <v>7</v>
      </c>
      <c r="I118" s="4"/>
      <c r="J118" s="4"/>
      <c r="K118" s="4"/>
      <c r="L118" s="4"/>
      <c r="M118" s="4"/>
      <c r="N118" s="4"/>
      <c r="O118" s="4"/>
      <c r="P118" s="4"/>
      <c r="Q118" s="4"/>
      <c r="R118" s="87">
        <f t="shared" si="36"/>
        <v>0</v>
      </c>
    </row>
    <row r="119" spans="1:18" ht="25.5" customHeight="1" x14ac:dyDescent="0.25">
      <c r="A119" s="262"/>
      <c r="B119" s="262"/>
      <c r="C119" s="262"/>
      <c r="D119" s="221"/>
      <c r="E119" s="338"/>
      <c r="F119" s="338"/>
      <c r="G119" s="343"/>
      <c r="H119" s="36" t="s">
        <v>8</v>
      </c>
      <c r="I119" s="4">
        <v>1280</v>
      </c>
      <c r="J119" s="4">
        <v>1280</v>
      </c>
      <c r="K119" s="4">
        <v>100</v>
      </c>
      <c r="L119" s="4">
        <v>1860</v>
      </c>
      <c r="M119" s="4">
        <f>L119</f>
        <v>1860</v>
      </c>
      <c r="N119" s="4">
        <v>100</v>
      </c>
      <c r="O119" s="4">
        <v>1810</v>
      </c>
      <c r="P119" s="4">
        <v>1810</v>
      </c>
      <c r="Q119" s="4">
        <v>100</v>
      </c>
      <c r="R119" s="87">
        <f t="shared" si="36"/>
        <v>4950</v>
      </c>
    </row>
    <row r="120" spans="1:18" ht="25.5" customHeight="1" x14ac:dyDescent="0.25">
      <c r="A120" s="262"/>
      <c r="B120" s="262"/>
      <c r="C120" s="262"/>
      <c r="D120" s="221"/>
      <c r="E120" s="338"/>
      <c r="F120" s="338"/>
      <c r="G120" s="343"/>
      <c r="H120" s="36" t="s">
        <v>9</v>
      </c>
      <c r="I120" s="4"/>
      <c r="J120" s="4"/>
      <c r="K120" s="4"/>
    </row>
    <row r="121" spans="1:18" ht="25.5" customHeight="1" x14ac:dyDescent="0.25">
      <c r="A121" s="326" t="s">
        <v>57</v>
      </c>
      <c r="B121" s="327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pans="1:18" ht="17.25" customHeight="1" x14ac:dyDescent="0.25">
      <c r="A122" s="262">
        <v>17</v>
      </c>
      <c r="B122" s="262" t="s">
        <v>58</v>
      </c>
      <c r="C122" s="262" t="s">
        <v>59</v>
      </c>
      <c r="D122" s="262" t="s">
        <v>127</v>
      </c>
      <c r="E122" s="338">
        <v>10</v>
      </c>
      <c r="F122" s="222">
        <v>15</v>
      </c>
      <c r="G122" s="343">
        <f>F122/E122*100</f>
        <v>150</v>
      </c>
      <c r="H122" s="35" t="s">
        <v>5</v>
      </c>
      <c r="I122" s="47">
        <v>35</v>
      </c>
      <c r="J122" s="47">
        <f>J125</f>
        <v>5</v>
      </c>
      <c r="K122" s="67">
        <f>J122/I122*100</f>
        <v>14.285714285714285</v>
      </c>
      <c r="L122" s="47">
        <v>35</v>
      </c>
      <c r="M122" s="47">
        <f>M125</f>
        <v>3.9</v>
      </c>
      <c r="N122" s="67">
        <f>M122/L122*100</f>
        <v>11.142857142857142</v>
      </c>
      <c r="O122" s="47">
        <v>35</v>
      </c>
      <c r="P122" s="47">
        <v>5.7</v>
      </c>
      <c r="Q122" s="47">
        <f>P122/O122*100</f>
        <v>16.285714285714288</v>
      </c>
      <c r="R122">
        <f>I122+L122+O122</f>
        <v>105</v>
      </c>
    </row>
    <row r="123" spans="1:18" ht="25.5" customHeight="1" x14ac:dyDescent="0.25">
      <c r="A123" s="262"/>
      <c r="B123" s="262"/>
      <c r="C123" s="262"/>
      <c r="D123" s="262"/>
      <c r="E123" s="338"/>
      <c r="F123" s="222"/>
      <c r="G123" s="343"/>
      <c r="H123" s="36" t="s">
        <v>6</v>
      </c>
      <c r="I123" s="4"/>
      <c r="J123" s="4"/>
      <c r="K123" s="53"/>
      <c r="L123" s="4"/>
      <c r="M123" s="4"/>
      <c r="N123" s="53"/>
      <c r="O123" s="4"/>
      <c r="P123" s="4"/>
      <c r="Q123" s="4"/>
      <c r="R123">
        <f t="shared" ref="R123:R125" si="37">I123+L123+O123</f>
        <v>0</v>
      </c>
    </row>
    <row r="124" spans="1:18" ht="25.5" customHeight="1" x14ac:dyDescent="0.25">
      <c r="A124" s="262"/>
      <c r="B124" s="262"/>
      <c r="C124" s="262"/>
      <c r="D124" s="262"/>
      <c r="E124" s="338"/>
      <c r="F124" s="222"/>
      <c r="G124" s="343"/>
      <c r="H124" s="36" t="s">
        <v>7</v>
      </c>
      <c r="I124" s="4"/>
      <c r="J124" s="4"/>
      <c r="K124" s="53"/>
      <c r="L124" s="4"/>
      <c r="M124" s="4"/>
      <c r="N124" s="53"/>
      <c r="O124" s="4"/>
      <c r="P124" s="4"/>
      <c r="Q124" s="4"/>
      <c r="R124">
        <f t="shared" si="37"/>
        <v>0</v>
      </c>
    </row>
    <row r="125" spans="1:18" ht="25.5" customHeight="1" x14ac:dyDescent="0.25">
      <c r="A125" s="262"/>
      <c r="B125" s="262"/>
      <c r="C125" s="262"/>
      <c r="D125" s="262"/>
      <c r="E125" s="338"/>
      <c r="F125" s="222"/>
      <c r="G125" s="343"/>
      <c r="H125" s="36" t="s">
        <v>8</v>
      </c>
      <c r="I125" s="4">
        <v>35</v>
      </c>
      <c r="J125" s="4">
        <v>5</v>
      </c>
      <c r="K125" s="53">
        <f>J125/I125*100</f>
        <v>14.285714285714285</v>
      </c>
      <c r="L125" s="4">
        <v>35</v>
      </c>
      <c r="M125" s="4">
        <v>3.9</v>
      </c>
      <c r="N125" s="53">
        <f>M125/L125*100</f>
        <v>11.142857142857142</v>
      </c>
      <c r="O125" s="4">
        <v>35</v>
      </c>
      <c r="P125" s="4">
        <v>5.7</v>
      </c>
      <c r="Q125" s="4">
        <f>P125/O125*100</f>
        <v>16.285714285714288</v>
      </c>
      <c r="R125">
        <f t="shared" si="37"/>
        <v>105</v>
      </c>
    </row>
    <row r="126" spans="1:18" ht="25.5" customHeight="1" x14ac:dyDescent="0.25">
      <c r="A126" s="262"/>
      <c r="B126" s="262"/>
      <c r="C126" s="262"/>
      <c r="D126" s="262"/>
      <c r="E126" s="338"/>
      <c r="F126" s="222"/>
      <c r="G126" s="343"/>
      <c r="H126" s="36" t="s">
        <v>9</v>
      </c>
      <c r="I126" s="4"/>
      <c r="J126" s="4"/>
      <c r="K126" s="4"/>
    </row>
    <row r="127" spans="1:18" ht="25.5" customHeight="1" x14ac:dyDescent="0.25">
      <c r="A127" s="340" t="s">
        <v>60</v>
      </c>
      <c r="B127" s="341"/>
      <c r="C127" s="341"/>
      <c r="D127" s="341"/>
      <c r="E127" s="341"/>
      <c r="F127" s="341"/>
      <c r="G127" s="341"/>
      <c r="H127" s="341"/>
      <c r="I127" s="341"/>
      <c r="J127" s="341"/>
      <c r="K127" s="342"/>
    </row>
    <row r="128" spans="1:18" ht="25.5" customHeight="1" x14ac:dyDescent="0.25">
      <c r="A128" s="326" t="s">
        <v>61</v>
      </c>
      <c r="B128" s="327"/>
      <c r="C128" s="327"/>
      <c r="D128" s="327"/>
      <c r="E128" s="327"/>
      <c r="F128" s="327"/>
      <c r="G128" s="327"/>
      <c r="H128" s="327"/>
      <c r="I128" s="327"/>
      <c r="J128" s="327"/>
      <c r="K128" s="328"/>
    </row>
    <row r="129" spans="1:18" ht="25.5" customHeight="1" x14ac:dyDescent="0.25">
      <c r="A129" s="262">
        <v>18</v>
      </c>
      <c r="B129" s="262" t="s">
        <v>62</v>
      </c>
      <c r="C129" s="262" t="s">
        <v>54</v>
      </c>
      <c r="D129" s="262" t="s">
        <v>142</v>
      </c>
      <c r="E129" s="338">
        <v>1</v>
      </c>
      <c r="F129" s="338">
        <v>1</v>
      </c>
      <c r="G129" s="343">
        <f>F129/E129*100</f>
        <v>100</v>
      </c>
      <c r="H129" s="35" t="s">
        <v>5</v>
      </c>
      <c r="I129" s="47">
        <f>I130+I131+I132</f>
        <v>2259.6579299999999</v>
      </c>
      <c r="J129" s="47">
        <f>J130+J131+J132</f>
        <v>2259.6579299999999</v>
      </c>
      <c r="K129" s="47">
        <f>J129/I129*100</f>
        <v>100</v>
      </c>
      <c r="O129" s="47">
        <f>O130+O131+O132</f>
        <v>1514.9639999999999</v>
      </c>
      <c r="P129" s="47">
        <f>P130+P131+P132</f>
        <v>1514.9639999999999</v>
      </c>
      <c r="Q129" s="47">
        <f>P129/O129*100</f>
        <v>100</v>
      </c>
      <c r="R129" s="84">
        <f>I129+O129</f>
        <v>3774.6219299999998</v>
      </c>
    </row>
    <row r="130" spans="1:18" ht="25.5" customHeight="1" x14ac:dyDescent="0.25">
      <c r="A130" s="262"/>
      <c r="B130" s="262"/>
      <c r="C130" s="262"/>
      <c r="D130" s="262"/>
      <c r="E130" s="338"/>
      <c r="F130" s="338"/>
      <c r="G130" s="343"/>
      <c r="H130" s="36" t="s">
        <v>6</v>
      </c>
      <c r="I130" s="4">
        <v>1789.6489999999999</v>
      </c>
      <c r="J130" s="4">
        <f>I130</f>
        <v>1789.6489999999999</v>
      </c>
      <c r="K130" s="4">
        <f>J130/I130*100</f>
        <v>100</v>
      </c>
      <c r="O130" s="4">
        <v>1088.2</v>
      </c>
      <c r="P130" s="4">
        <v>1088.2</v>
      </c>
      <c r="Q130" s="4">
        <f>P130/O130*100</f>
        <v>100</v>
      </c>
      <c r="R130" s="84">
        <f t="shared" ref="R130:R132" si="38">I130+O130</f>
        <v>2877.8490000000002</v>
      </c>
    </row>
    <row r="131" spans="1:18" ht="25.5" customHeight="1" x14ac:dyDescent="0.25">
      <c r="A131" s="262"/>
      <c r="B131" s="262"/>
      <c r="C131" s="262"/>
      <c r="D131" s="262"/>
      <c r="E131" s="338"/>
      <c r="F131" s="338"/>
      <c r="G131" s="343"/>
      <c r="H131" s="36" t="s">
        <v>7</v>
      </c>
      <c r="I131" s="4">
        <v>447.41235</v>
      </c>
      <c r="J131" s="4">
        <f>I131</f>
        <v>447.41235</v>
      </c>
      <c r="K131" s="4">
        <f t="shared" ref="K131:K132" si="39">J131/I131*100</f>
        <v>100</v>
      </c>
      <c r="O131" s="4">
        <v>272.05</v>
      </c>
      <c r="P131" s="4">
        <v>272.05</v>
      </c>
      <c r="Q131" s="4">
        <f t="shared" ref="Q131:Q132" si="40">P131/O131*100</f>
        <v>100</v>
      </c>
      <c r="R131" s="84">
        <f t="shared" si="38"/>
        <v>719.46235000000001</v>
      </c>
    </row>
    <row r="132" spans="1:18" ht="25.5" customHeight="1" x14ac:dyDescent="0.25">
      <c r="A132" s="262"/>
      <c r="B132" s="262"/>
      <c r="C132" s="262"/>
      <c r="D132" s="262"/>
      <c r="E132" s="338"/>
      <c r="F132" s="338"/>
      <c r="G132" s="343"/>
      <c r="H132" s="36" t="s">
        <v>8</v>
      </c>
      <c r="I132" s="4">
        <v>22.596579999999999</v>
      </c>
      <c r="J132" s="4">
        <f>I132</f>
        <v>22.596579999999999</v>
      </c>
      <c r="K132" s="4">
        <f t="shared" si="39"/>
        <v>100</v>
      </c>
      <c r="O132" s="4">
        <v>154.714</v>
      </c>
      <c r="P132" s="4">
        <v>154.714</v>
      </c>
      <c r="Q132" s="4">
        <f t="shared" si="40"/>
        <v>100</v>
      </c>
      <c r="R132" s="84">
        <f t="shared" si="38"/>
        <v>177.31057999999999</v>
      </c>
    </row>
    <row r="133" spans="1:18" ht="25.5" customHeight="1" x14ac:dyDescent="0.25">
      <c r="A133" s="262"/>
      <c r="B133" s="262"/>
      <c r="C133" s="262"/>
      <c r="D133" s="262"/>
      <c r="E133" s="338"/>
      <c r="F133" s="338"/>
      <c r="G133" s="343"/>
      <c r="H133" s="36" t="s">
        <v>9</v>
      </c>
      <c r="I133" s="4"/>
      <c r="J133" s="4"/>
      <c r="K133" s="4"/>
    </row>
    <row r="134" spans="1:18" ht="25.5" customHeight="1" x14ac:dyDescent="0.25">
      <c r="A134" s="326" t="s">
        <v>65</v>
      </c>
      <c r="B134" s="327"/>
      <c r="C134" s="327"/>
      <c r="D134" s="327"/>
      <c r="E134" s="327"/>
      <c r="F134" s="327"/>
      <c r="G134" s="327"/>
      <c r="H134" s="327"/>
      <c r="I134" s="327"/>
      <c r="J134" s="327"/>
      <c r="K134" s="328"/>
    </row>
    <row r="135" spans="1:18" ht="50.25" customHeight="1" x14ac:dyDescent="0.25">
      <c r="A135" s="262">
        <v>19</v>
      </c>
      <c r="B135" s="262" t="s">
        <v>63</v>
      </c>
      <c r="C135" s="262" t="s">
        <v>54</v>
      </c>
      <c r="D135" s="333" t="s">
        <v>122</v>
      </c>
      <c r="E135" s="330">
        <v>26.4</v>
      </c>
      <c r="F135" s="223">
        <v>26.7</v>
      </c>
      <c r="G135" s="335">
        <f>F135/E135*100</f>
        <v>101.13636363636364</v>
      </c>
      <c r="H135" s="37" t="s">
        <v>5</v>
      </c>
      <c r="I135" s="47">
        <f>I137+I138</f>
        <v>30639.96</v>
      </c>
      <c r="J135" s="47">
        <f>J137+J138</f>
        <v>26645.370079999997</v>
      </c>
      <c r="K135" s="67">
        <f>J135/I135*100</f>
        <v>86.96280961202298</v>
      </c>
      <c r="L135" s="47">
        <f>L137+L138</f>
        <v>41006.993000000002</v>
      </c>
      <c r="M135" s="47">
        <f>M137+M138</f>
        <v>40710.760999999999</v>
      </c>
      <c r="N135" s="67">
        <f>M135/L135*100</f>
        <v>99.277606139030965</v>
      </c>
      <c r="O135">
        <v>7050.1319999999996</v>
      </c>
      <c r="P135">
        <v>7049.6360000000004</v>
      </c>
      <c r="Q135">
        <v>99.99296467073242</v>
      </c>
      <c r="R135">
        <f>I135+L135+O135</f>
        <v>78697.085000000006</v>
      </c>
    </row>
    <row r="136" spans="1:18" ht="47.25" customHeight="1" x14ac:dyDescent="0.25">
      <c r="A136" s="262"/>
      <c r="B136" s="262"/>
      <c r="C136" s="262"/>
      <c r="D136" s="334"/>
      <c r="E136" s="332"/>
      <c r="F136" s="224"/>
      <c r="G136" s="336"/>
      <c r="H136" s="38" t="s">
        <v>6</v>
      </c>
      <c r="I136" s="4"/>
      <c r="J136" s="4"/>
      <c r="K136" s="4"/>
      <c r="L136" s="4"/>
      <c r="M136" s="4"/>
      <c r="N136" s="4"/>
      <c r="R136">
        <f t="shared" ref="R136:R138" si="41">I136+L136+O136</f>
        <v>0</v>
      </c>
    </row>
    <row r="137" spans="1:18" ht="54.75" customHeight="1" x14ac:dyDescent="0.25">
      <c r="A137" s="262"/>
      <c r="B137" s="262"/>
      <c r="C137" s="262"/>
      <c r="D137" s="333" t="s">
        <v>123</v>
      </c>
      <c r="E137" s="330">
        <v>56</v>
      </c>
      <c r="F137" s="330">
        <v>48.8</v>
      </c>
      <c r="G137" s="335">
        <f>F137/E137*100</f>
        <v>87.142857142857139</v>
      </c>
      <c r="H137" s="38" t="s">
        <v>7</v>
      </c>
      <c r="I137" s="4">
        <v>21053.96</v>
      </c>
      <c r="J137" s="4">
        <v>19334.894079999998</v>
      </c>
      <c r="K137" s="53">
        <f>J137/I137*100</f>
        <v>91.834952094522819</v>
      </c>
      <c r="L137" s="4">
        <v>30199.64</v>
      </c>
      <c r="M137" s="4">
        <f>L137</f>
        <v>30199.64</v>
      </c>
      <c r="N137" s="53">
        <f>M137/L137*100</f>
        <v>100</v>
      </c>
      <c r="R137">
        <f t="shared" si="41"/>
        <v>51253.599999999999</v>
      </c>
    </row>
    <row r="138" spans="1:18" ht="49.5" customHeight="1" x14ac:dyDescent="0.25">
      <c r="A138" s="262"/>
      <c r="B138" s="262"/>
      <c r="C138" s="262"/>
      <c r="D138" s="337"/>
      <c r="E138" s="331"/>
      <c r="F138" s="331"/>
      <c r="G138" s="339"/>
      <c r="H138" s="38" t="s">
        <v>8</v>
      </c>
      <c r="I138" s="4">
        <v>9586</v>
      </c>
      <c r="J138" s="4">
        <v>7310.4759999999997</v>
      </c>
      <c r="K138" s="53">
        <f>J138/I138*100</f>
        <v>76.262007093678278</v>
      </c>
      <c r="L138" s="4">
        <v>10807.352999999999</v>
      </c>
      <c r="M138" s="4">
        <v>10511.120999999999</v>
      </c>
      <c r="N138" s="53">
        <f>M138/L138*100</f>
        <v>97.258977290738997</v>
      </c>
      <c r="O138">
        <v>7050.1319999999996</v>
      </c>
      <c r="P138">
        <v>7049.6360000000004</v>
      </c>
      <c r="Q138">
        <v>99.99296467073242</v>
      </c>
      <c r="R138">
        <f t="shared" si="41"/>
        <v>27443.485000000001</v>
      </c>
    </row>
    <row r="139" spans="1:18" ht="56.25" customHeight="1" x14ac:dyDescent="0.25">
      <c r="A139" s="262"/>
      <c r="B139" s="262"/>
      <c r="C139" s="262"/>
      <c r="D139" s="334"/>
      <c r="E139" s="332"/>
      <c r="F139" s="332"/>
      <c r="G139" s="336"/>
      <c r="H139" s="38" t="s">
        <v>9</v>
      </c>
      <c r="I139" s="4"/>
      <c r="J139" s="4"/>
      <c r="K139" s="4"/>
    </row>
    <row r="140" spans="1:18" ht="25.5" customHeight="1" x14ac:dyDescent="0.25">
      <c r="A140" s="326" t="s">
        <v>64</v>
      </c>
      <c r="B140" s="327"/>
      <c r="C140" s="327"/>
      <c r="D140" s="327"/>
      <c r="E140" s="327"/>
      <c r="F140" s="327"/>
      <c r="G140" s="327"/>
      <c r="H140" s="327"/>
      <c r="I140" s="327"/>
      <c r="J140" s="327"/>
      <c r="K140" s="328"/>
    </row>
    <row r="141" spans="1:18" ht="25.5" customHeight="1" x14ac:dyDescent="0.25">
      <c r="A141" s="262">
        <v>20</v>
      </c>
      <c r="B141" s="262" t="s">
        <v>66</v>
      </c>
      <c r="C141" s="262" t="s">
        <v>67</v>
      </c>
      <c r="D141" s="221" t="s">
        <v>141</v>
      </c>
      <c r="E141" s="338">
        <v>37</v>
      </c>
      <c r="F141" s="338">
        <v>37</v>
      </c>
      <c r="G141" s="338">
        <v>100</v>
      </c>
      <c r="H141" s="35" t="s">
        <v>5</v>
      </c>
      <c r="I141" s="4"/>
      <c r="J141" s="4"/>
      <c r="K141" s="4"/>
    </row>
    <row r="142" spans="1:18" ht="25.5" customHeight="1" x14ac:dyDescent="0.25">
      <c r="A142" s="262"/>
      <c r="B142" s="262"/>
      <c r="C142" s="262"/>
      <c r="D142" s="221"/>
      <c r="E142" s="338"/>
      <c r="F142" s="338"/>
      <c r="G142" s="338"/>
      <c r="H142" s="36" t="s">
        <v>6</v>
      </c>
      <c r="I142" s="4"/>
      <c r="J142" s="4"/>
      <c r="K142" s="4"/>
    </row>
    <row r="143" spans="1:18" ht="25.5" customHeight="1" x14ac:dyDescent="0.25">
      <c r="A143" s="262"/>
      <c r="B143" s="262"/>
      <c r="C143" s="262"/>
      <c r="D143" s="221"/>
      <c r="E143" s="338"/>
      <c r="F143" s="338"/>
      <c r="G143" s="338"/>
      <c r="H143" s="36" t="s">
        <v>7</v>
      </c>
      <c r="I143" s="4"/>
      <c r="J143" s="4"/>
      <c r="K143" s="4"/>
    </row>
    <row r="144" spans="1:18" ht="25.5" customHeight="1" x14ac:dyDescent="0.25">
      <c r="A144" s="262"/>
      <c r="B144" s="262"/>
      <c r="C144" s="262"/>
      <c r="D144" s="221"/>
      <c r="E144" s="338"/>
      <c r="F144" s="338"/>
      <c r="G144" s="338"/>
      <c r="H144" s="36" t="s">
        <v>8</v>
      </c>
      <c r="I144" s="4"/>
      <c r="J144" s="4"/>
      <c r="K144" s="4"/>
    </row>
    <row r="145" spans="1:18" ht="25.5" customHeight="1" x14ac:dyDescent="0.25">
      <c r="A145" s="262"/>
      <c r="B145" s="262"/>
      <c r="C145" s="262"/>
      <c r="D145" s="221"/>
      <c r="E145" s="338"/>
      <c r="F145" s="338"/>
      <c r="G145" s="338"/>
      <c r="H145" s="36" t="s">
        <v>9</v>
      </c>
      <c r="I145" s="4"/>
      <c r="J145" s="4"/>
      <c r="K145" s="4"/>
    </row>
    <row r="146" spans="1:18" ht="25.5" customHeight="1" x14ac:dyDescent="0.25">
      <c r="A146" s="326" t="s">
        <v>68</v>
      </c>
      <c r="B146" s="327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spans="1:18" ht="25.5" customHeight="1" x14ac:dyDescent="0.25">
      <c r="A147" s="262">
        <v>21</v>
      </c>
      <c r="B147" s="262" t="s">
        <v>69</v>
      </c>
      <c r="C147" s="262" t="s">
        <v>54</v>
      </c>
      <c r="D147" s="262" t="s">
        <v>126</v>
      </c>
      <c r="E147" s="338">
        <v>0</v>
      </c>
      <c r="F147" s="338">
        <v>0</v>
      </c>
      <c r="G147" s="338">
        <v>100</v>
      </c>
      <c r="H147" s="35" t="s">
        <v>5</v>
      </c>
      <c r="I147" s="4">
        <f>I149+I150</f>
        <v>2625.3780000000002</v>
      </c>
      <c r="J147" s="4">
        <f>J149+J150</f>
        <v>2584.4079999999999</v>
      </c>
      <c r="K147" s="4">
        <f>J147/I147*100</f>
        <v>98.439462812593064</v>
      </c>
    </row>
    <row r="148" spans="1:18" ht="25.5" customHeight="1" x14ac:dyDescent="0.25">
      <c r="A148" s="262"/>
      <c r="B148" s="262"/>
      <c r="C148" s="262"/>
      <c r="D148" s="262"/>
      <c r="E148" s="338"/>
      <c r="F148" s="338"/>
      <c r="G148" s="338"/>
      <c r="H148" s="36" t="s">
        <v>6</v>
      </c>
      <c r="I148" s="4"/>
      <c r="J148" s="4"/>
      <c r="K148" s="4"/>
    </row>
    <row r="149" spans="1:18" ht="25.5" customHeight="1" x14ac:dyDescent="0.25">
      <c r="A149" s="262"/>
      <c r="B149" s="262"/>
      <c r="C149" s="262"/>
      <c r="D149" s="262"/>
      <c r="E149" s="338"/>
      <c r="F149" s="338"/>
      <c r="G149" s="338"/>
      <c r="H149" s="36" t="s">
        <v>7</v>
      </c>
      <c r="I149" s="4">
        <v>2489.058</v>
      </c>
      <c r="J149" s="4">
        <v>2449.37592</v>
      </c>
      <c r="K149" s="4">
        <f>J149/I149*100</f>
        <v>98.405739038624247</v>
      </c>
    </row>
    <row r="150" spans="1:18" ht="25.5" customHeight="1" x14ac:dyDescent="0.25">
      <c r="A150" s="262"/>
      <c r="B150" s="262"/>
      <c r="C150" s="262"/>
      <c r="D150" s="262"/>
      <c r="E150" s="338"/>
      <c r="F150" s="338"/>
      <c r="G150" s="338"/>
      <c r="H150" s="36" t="s">
        <v>8</v>
      </c>
      <c r="I150" s="4">
        <v>136.32</v>
      </c>
      <c r="J150" s="4">
        <v>135.03208000000001</v>
      </c>
      <c r="K150" s="4">
        <f>J150/I150*100</f>
        <v>99.055223004694852</v>
      </c>
    </row>
    <row r="151" spans="1:18" ht="25.5" customHeight="1" x14ac:dyDescent="0.25">
      <c r="A151" s="262"/>
      <c r="B151" s="262"/>
      <c r="C151" s="262"/>
      <c r="D151" s="262"/>
      <c r="E151" s="338"/>
      <c r="F151" s="338"/>
      <c r="G151" s="338"/>
      <c r="H151" s="36" t="s">
        <v>9</v>
      </c>
      <c r="I151" s="4"/>
      <c r="J151" s="4"/>
      <c r="K151" s="4"/>
    </row>
    <row r="152" spans="1:18" ht="25.5" customHeight="1" x14ac:dyDescent="0.25">
      <c r="A152" s="326" t="s">
        <v>70</v>
      </c>
      <c r="B152" s="327"/>
      <c r="C152" s="327"/>
      <c r="D152" s="327"/>
      <c r="E152" s="327"/>
      <c r="F152" s="327"/>
      <c r="G152" s="327"/>
      <c r="H152" s="327"/>
      <c r="I152" s="327"/>
      <c r="J152" s="327"/>
      <c r="K152" s="328"/>
    </row>
    <row r="153" spans="1:18" ht="25.5" customHeight="1" x14ac:dyDescent="0.25">
      <c r="A153" s="262">
        <v>22</v>
      </c>
      <c r="B153" s="262" t="s">
        <v>71</v>
      </c>
      <c r="C153" s="262" t="s">
        <v>54</v>
      </c>
      <c r="D153" s="333" t="s">
        <v>124</v>
      </c>
      <c r="E153" s="330">
        <v>4</v>
      </c>
      <c r="F153" s="330">
        <v>3</v>
      </c>
      <c r="G153" s="335">
        <f>F153/E153*100</f>
        <v>75</v>
      </c>
      <c r="H153" s="35" t="s">
        <v>5</v>
      </c>
      <c r="I153" s="58">
        <f>SUM(I154:I156)</f>
        <v>3874.8516800000002</v>
      </c>
      <c r="J153" s="58">
        <f>SUM(J154:J156)</f>
        <v>3874.8516800000002</v>
      </c>
      <c r="K153" s="53">
        <f>J153/I153*100</f>
        <v>100</v>
      </c>
      <c r="L153" s="58">
        <f>SUM(L154:L157)</f>
        <v>6132.0768399999997</v>
      </c>
      <c r="M153" s="58">
        <f>SUM(M154:M157)</f>
        <v>6147.62417</v>
      </c>
      <c r="N153" s="53">
        <f>M153/L153*100</f>
        <v>100.2535410172714</v>
      </c>
      <c r="O153" s="58">
        <f>SUM(O154:O156)</f>
        <v>2412.8937000000001</v>
      </c>
      <c r="P153" s="58">
        <f>SUM(P154:P156)</f>
        <v>2412.5577000000003</v>
      </c>
      <c r="Q153" s="53">
        <f>P153/O153*100</f>
        <v>99.986074811335456</v>
      </c>
      <c r="R153" s="86">
        <f>I153+L153+O153</f>
        <v>12419.82222</v>
      </c>
    </row>
    <row r="154" spans="1:18" ht="25.5" customHeight="1" x14ac:dyDescent="0.25">
      <c r="A154" s="262"/>
      <c r="B154" s="262"/>
      <c r="C154" s="262"/>
      <c r="D154" s="334"/>
      <c r="E154" s="332"/>
      <c r="F154" s="332"/>
      <c r="G154" s="336"/>
      <c r="H154" s="36" t="s">
        <v>6</v>
      </c>
      <c r="I154" s="4">
        <v>1042.7</v>
      </c>
      <c r="J154" s="4">
        <v>1042.7</v>
      </c>
      <c r="K154" s="53">
        <f>J154/I154*100</f>
        <v>100</v>
      </c>
      <c r="L154" s="58">
        <v>3028.6693399999999</v>
      </c>
      <c r="M154" s="4">
        <v>1042.7</v>
      </c>
      <c r="N154" s="53">
        <f>M154/L154*100</f>
        <v>34.427660564622748</v>
      </c>
      <c r="O154" s="4">
        <v>1893.1559999999999</v>
      </c>
      <c r="P154" s="4">
        <v>1893.1559999999999</v>
      </c>
      <c r="Q154" s="53">
        <f>P154/O154*100</f>
        <v>100</v>
      </c>
      <c r="R154" s="86">
        <f t="shared" ref="R154:R156" si="42">I154+L154+O154</f>
        <v>5964.5253400000001</v>
      </c>
    </row>
    <row r="155" spans="1:18" ht="35.25" customHeight="1" x14ac:dyDescent="0.25">
      <c r="A155" s="262"/>
      <c r="B155" s="262"/>
      <c r="C155" s="262"/>
      <c r="D155" s="333" t="s">
        <v>125</v>
      </c>
      <c r="E155" s="330">
        <v>1</v>
      </c>
      <c r="F155" s="330">
        <v>1</v>
      </c>
      <c r="G155" s="330">
        <f>F155/E155*100</f>
        <v>100</v>
      </c>
      <c r="H155" s="36" t="s">
        <v>7</v>
      </c>
      <c r="I155" s="4">
        <v>2758.6840000000002</v>
      </c>
      <c r="J155" s="4">
        <v>2758.6840000000002</v>
      </c>
      <c r="K155" s="53">
        <f t="shared" ref="K155:K157" si="43">J155/I155*100</f>
        <v>100</v>
      </c>
      <c r="L155" s="58">
        <v>757.16732999999999</v>
      </c>
      <c r="M155" s="4">
        <v>2758.6840000000002</v>
      </c>
      <c r="N155" s="53">
        <f t="shared" ref="N155:N157" si="44">M155/L155*100</f>
        <v>364.34271404710501</v>
      </c>
      <c r="O155" s="4">
        <v>485.73770000000002</v>
      </c>
      <c r="P155" s="4">
        <v>485.73770000000002</v>
      </c>
      <c r="Q155" s="53">
        <f t="shared" ref="Q155:Q156" si="45">P155/O155*100</f>
        <v>100</v>
      </c>
      <c r="R155" s="86">
        <f t="shared" si="42"/>
        <v>4001.5890300000005</v>
      </c>
    </row>
    <row r="156" spans="1:18" ht="36" customHeight="1" x14ac:dyDescent="0.25">
      <c r="A156" s="262"/>
      <c r="B156" s="262"/>
      <c r="C156" s="262"/>
      <c r="D156" s="337"/>
      <c r="E156" s="331"/>
      <c r="F156" s="331"/>
      <c r="G156" s="331"/>
      <c r="H156" s="36" t="s">
        <v>8</v>
      </c>
      <c r="I156" s="4">
        <v>73.467680000000001</v>
      </c>
      <c r="J156" s="4">
        <f>I156</f>
        <v>73.467680000000001</v>
      </c>
      <c r="K156" s="53">
        <f t="shared" si="43"/>
        <v>100</v>
      </c>
      <c r="L156" s="58">
        <v>35.548999999999999</v>
      </c>
      <c r="M156" s="4">
        <f>L156</f>
        <v>35.548999999999999</v>
      </c>
      <c r="N156" s="53">
        <f t="shared" si="44"/>
        <v>100</v>
      </c>
      <c r="O156" s="4">
        <v>34</v>
      </c>
      <c r="P156" s="4">
        <v>33.664000000000001</v>
      </c>
      <c r="Q156" s="53">
        <f t="shared" si="45"/>
        <v>99.011764705882356</v>
      </c>
      <c r="R156" s="86">
        <f t="shared" si="42"/>
        <v>143.01668000000001</v>
      </c>
    </row>
    <row r="157" spans="1:18" ht="40.5" customHeight="1" x14ac:dyDescent="0.25">
      <c r="A157" s="262"/>
      <c r="B157" s="262"/>
      <c r="C157" s="262"/>
      <c r="D157" s="334"/>
      <c r="E157" s="332"/>
      <c r="F157" s="332"/>
      <c r="G157" s="332"/>
      <c r="H157" s="36" t="s">
        <v>9</v>
      </c>
      <c r="I157" s="4">
        <v>2853.4688999999998</v>
      </c>
      <c r="J157" s="4">
        <f>I157</f>
        <v>2853.4688999999998</v>
      </c>
      <c r="K157" s="53">
        <f t="shared" si="43"/>
        <v>100</v>
      </c>
      <c r="L157" s="58">
        <v>2310.6911700000001</v>
      </c>
      <c r="M157" s="4">
        <f>L157</f>
        <v>2310.6911700000001</v>
      </c>
      <c r="N157" s="53">
        <f t="shared" si="44"/>
        <v>100</v>
      </c>
      <c r="R157" s="86">
        <f>I157+L157+O157</f>
        <v>5164.1600699999999</v>
      </c>
    </row>
    <row r="158" spans="1:18" ht="33" customHeight="1" x14ac:dyDescent="0.25">
      <c r="A158" s="315" t="s">
        <v>17</v>
      </c>
      <c r="B158" s="316"/>
      <c r="C158" s="321"/>
      <c r="D158" s="303" t="s">
        <v>16</v>
      </c>
      <c r="E158" s="304"/>
      <c r="F158" s="309">
        <f>(G155+G153+G147+G141+G137+G135+G129+G122+G116+G114+G113+G112+G111+G110+G109+G103+G101+G99+G97+G94+G91+G88+G86+G85+G83+G82+G81+G80+G79+G77+G76+G75+G74+G73+G72+G68+G65+G63+G62+G61+G60+G59+G58+G57+G56+G55+G49+G47+G46+G45+G44+G43+G42+G41+G40+G39+G38+G37+G36+G31+G26+G21+G19+G18+G17+G16+G15+G14+G13+G12+G11+G10)/72</f>
        <v>108.43090960453242</v>
      </c>
      <c r="G158" s="310"/>
      <c r="H158" s="300" t="s">
        <v>15</v>
      </c>
      <c r="I158" s="301"/>
      <c r="J158" s="301"/>
      <c r="K158" s="302"/>
    </row>
    <row r="159" spans="1:18" x14ac:dyDescent="0.25">
      <c r="A159" s="317"/>
      <c r="B159" s="318"/>
      <c r="C159" s="322"/>
      <c r="D159" s="305"/>
      <c r="E159" s="306"/>
      <c r="F159" s="311"/>
      <c r="G159" s="312"/>
      <c r="H159" s="35" t="s">
        <v>5</v>
      </c>
      <c r="I159" s="4"/>
      <c r="J159" s="4"/>
      <c r="K159" s="4"/>
    </row>
    <row r="160" spans="1:18" ht="26.25" x14ac:dyDescent="0.25">
      <c r="A160" s="317"/>
      <c r="B160" s="318"/>
      <c r="C160" s="322"/>
      <c r="D160" s="305"/>
      <c r="E160" s="306"/>
      <c r="F160" s="311"/>
      <c r="G160" s="312"/>
      <c r="H160" s="36" t="s">
        <v>6</v>
      </c>
      <c r="I160" s="4"/>
      <c r="J160" s="4"/>
      <c r="K160" s="4"/>
    </row>
    <row r="161" spans="1:11" ht="26.25" x14ac:dyDescent="0.25">
      <c r="A161" s="317"/>
      <c r="B161" s="318"/>
      <c r="C161" s="322"/>
      <c r="D161" s="305"/>
      <c r="E161" s="306"/>
      <c r="F161" s="311"/>
      <c r="G161" s="312"/>
      <c r="H161" s="36" t="s">
        <v>7</v>
      </c>
      <c r="I161" s="4"/>
      <c r="J161" s="4"/>
      <c r="K161" s="4"/>
    </row>
    <row r="162" spans="1:11" ht="26.25" x14ac:dyDescent="0.25">
      <c r="A162" s="317"/>
      <c r="B162" s="318"/>
      <c r="C162" s="322"/>
      <c r="D162" s="305"/>
      <c r="E162" s="306"/>
      <c r="F162" s="311"/>
      <c r="G162" s="312"/>
      <c r="H162" s="36" t="s">
        <v>8</v>
      </c>
      <c r="I162" s="4"/>
      <c r="J162" s="4"/>
      <c r="K162" s="4"/>
    </row>
    <row r="163" spans="1:11" ht="26.25" x14ac:dyDescent="0.25">
      <c r="A163" s="319"/>
      <c r="B163" s="320"/>
      <c r="C163" s="323"/>
      <c r="D163" s="307"/>
      <c r="E163" s="308"/>
      <c r="F163" s="313"/>
      <c r="G163" s="314"/>
      <c r="H163" s="36" t="s">
        <v>9</v>
      </c>
      <c r="I163" s="4"/>
      <c r="J163" s="4"/>
      <c r="K163" s="4"/>
    </row>
  </sheetData>
  <mergeCells count="208">
    <mergeCell ref="O112:O113"/>
    <mergeCell ref="P112:P113"/>
    <mergeCell ref="Q112:Q113"/>
    <mergeCell ref="L9:N9"/>
    <mergeCell ref="L112:L113"/>
    <mergeCell ref="M112:M113"/>
    <mergeCell ref="N112:N113"/>
    <mergeCell ref="O20:Q20"/>
    <mergeCell ref="O9:Q9"/>
    <mergeCell ref="H6:H7"/>
    <mergeCell ref="I6:I7"/>
    <mergeCell ref="J6:J7"/>
    <mergeCell ref="K6:K7"/>
    <mergeCell ref="A8:K8"/>
    <mergeCell ref="A9:K9"/>
    <mergeCell ref="G1:K1"/>
    <mergeCell ref="A3:K3"/>
    <mergeCell ref="A5:A7"/>
    <mergeCell ref="B5:B7"/>
    <mergeCell ref="C5:C7"/>
    <mergeCell ref="D5:F5"/>
    <mergeCell ref="G5:G7"/>
    <mergeCell ref="H5:K5"/>
    <mergeCell ref="D6:D7"/>
    <mergeCell ref="E6:F6"/>
    <mergeCell ref="G21:G25"/>
    <mergeCell ref="A26:A30"/>
    <mergeCell ref="B26:B30"/>
    <mergeCell ref="C26:C30"/>
    <mergeCell ref="D26:D30"/>
    <mergeCell ref="E26:E30"/>
    <mergeCell ref="F26:F30"/>
    <mergeCell ref="G26:G30"/>
    <mergeCell ref="A10:A19"/>
    <mergeCell ref="B10:B19"/>
    <mergeCell ref="C10:C19"/>
    <mergeCell ref="A20:K20"/>
    <mergeCell ref="A21:A25"/>
    <mergeCell ref="B21:B25"/>
    <mergeCell ref="C21:C25"/>
    <mergeCell ref="D21:D25"/>
    <mergeCell ref="E21:E25"/>
    <mergeCell ref="F21:F25"/>
    <mergeCell ref="F49:F53"/>
    <mergeCell ref="G49:G53"/>
    <mergeCell ref="A54:K54"/>
    <mergeCell ref="A55:A63"/>
    <mergeCell ref="B55:B63"/>
    <mergeCell ref="C55:C63"/>
    <mergeCell ref="G31:G35"/>
    <mergeCell ref="A36:A47"/>
    <mergeCell ref="B36:B47"/>
    <mergeCell ref="C36:C47"/>
    <mergeCell ref="A48:K48"/>
    <mergeCell ref="A49:A53"/>
    <mergeCell ref="B49:B53"/>
    <mergeCell ref="C49:C53"/>
    <mergeCell ref="D49:D53"/>
    <mergeCell ref="E49:E53"/>
    <mergeCell ref="A31:A35"/>
    <mergeCell ref="B31:B35"/>
    <mergeCell ref="C31:C35"/>
    <mergeCell ref="D31:D35"/>
    <mergeCell ref="E31:E35"/>
    <mergeCell ref="F31:F35"/>
    <mergeCell ref="F68:F69"/>
    <mergeCell ref="G68:G69"/>
    <mergeCell ref="A70:K70"/>
    <mergeCell ref="A71:K71"/>
    <mergeCell ref="A72:A77"/>
    <mergeCell ref="B72:B77"/>
    <mergeCell ref="C72:C77"/>
    <mergeCell ref="A64:K64"/>
    <mergeCell ref="A65:A69"/>
    <mergeCell ref="B65:B69"/>
    <mergeCell ref="C65:C69"/>
    <mergeCell ref="D65:D67"/>
    <mergeCell ref="E65:E67"/>
    <mergeCell ref="F65:F67"/>
    <mergeCell ref="G65:G67"/>
    <mergeCell ref="D68:D69"/>
    <mergeCell ref="E68:E69"/>
    <mergeCell ref="F86:F87"/>
    <mergeCell ref="G86:G87"/>
    <mergeCell ref="D88:D89"/>
    <mergeCell ref="E88:E89"/>
    <mergeCell ref="F88:F89"/>
    <mergeCell ref="G88:G89"/>
    <mergeCell ref="A78:K78"/>
    <mergeCell ref="A79:A83"/>
    <mergeCell ref="B79:B83"/>
    <mergeCell ref="C79:C83"/>
    <mergeCell ref="A84:K84"/>
    <mergeCell ref="A85:A89"/>
    <mergeCell ref="B85:B89"/>
    <mergeCell ref="C85:C89"/>
    <mergeCell ref="D86:D87"/>
    <mergeCell ref="E86:E87"/>
    <mergeCell ref="A90:K90"/>
    <mergeCell ref="A91:A95"/>
    <mergeCell ref="B91:B95"/>
    <mergeCell ref="C91:C95"/>
    <mergeCell ref="D91:D93"/>
    <mergeCell ref="E91:E93"/>
    <mergeCell ref="F91:F93"/>
    <mergeCell ref="G91:G93"/>
    <mergeCell ref="D94:D95"/>
    <mergeCell ref="E94:E95"/>
    <mergeCell ref="F94:F95"/>
    <mergeCell ref="G94:G95"/>
    <mergeCell ref="A96:K96"/>
    <mergeCell ref="A97:A101"/>
    <mergeCell ref="B97:B101"/>
    <mergeCell ref="C97:C101"/>
    <mergeCell ref="D97:D98"/>
    <mergeCell ref="E97:E98"/>
    <mergeCell ref="F97:F98"/>
    <mergeCell ref="G97:G98"/>
    <mergeCell ref="D99:D100"/>
    <mergeCell ref="E99:E100"/>
    <mergeCell ref="F99:F100"/>
    <mergeCell ref="G99:G100"/>
    <mergeCell ref="A102:K102"/>
    <mergeCell ref="A103:A107"/>
    <mergeCell ref="B103:B107"/>
    <mergeCell ref="C103:C107"/>
    <mergeCell ref="D103:D107"/>
    <mergeCell ref="E103:E107"/>
    <mergeCell ref="F103:F107"/>
    <mergeCell ref="G103:G107"/>
    <mergeCell ref="A108:K108"/>
    <mergeCell ref="A109:A114"/>
    <mergeCell ref="B109:B114"/>
    <mergeCell ref="C109:C114"/>
    <mergeCell ref="H112:H113"/>
    <mergeCell ref="I112:I113"/>
    <mergeCell ref="J112:J113"/>
    <mergeCell ref="K112:K113"/>
    <mergeCell ref="A121:K121"/>
    <mergeCell ref="A122:A126"/>
    <mergeCell ref="B122:B126"/>
    <mergeCell ref="C122:C126"/>
    <mergeCell ref="D122:D126"/>
    <mergeCell ref="E122:E126"/>
    <mergeCell ref="F122:F126"/>
    <mergeCell ref="G122:G126"/>
    <mergeCell ref="A115:K115"/>
    <mergeCell ref="A116:A120"/>
    <mergeCell ref="B116:B120"/>
    <mergeCell ref="C116:C120"/>
    <mergeCell ref="D116:D120"/>
    <mergeCell ref="E116:E120"/>
    <mergeCell ref="F116:F120"/>
    <mergeCell ref="G116:G120"/>
    <mergeCell ref="A127:K127"/>
    <mergeCell ref="A128:K128"/>
    <mergeCell ref="A129:A133"/>
    <mergeCell ref="B129:B133"/>
    <mergeCell ref="C129:C133"/>
    <mergeCell ref="D129:D133"/>
    <mergeCell ref="E129:E133"/>
    <mergeCell ref="F129:F133"/>
    <mergeCell ref="G129:G133"/>
    <mergeCell ref="A134:K134"/>
    <mergeCell ref="A135:A139"/>
    <mergeCell ref="B135:B139"/>
    <mergeCell ref="C135:C139"/>
    <mergeCell ref="D135:D136"/>
    <mergeCell ref="E135:E136"/>
    <mergeCell ref="F135:F136"/>
    <mergeCell ref="G135:G136"/>
    <mergeCell ref="D137:D139"/>
    <mergeCell ref="E137:E139"/>
    <mergeCell ref="A146:K146"/>
    <mergeCell ref="A147:A151"/>
    <mergeCell ref="B147:B151"/>
    <mergeCell ref="C147:C151"/>
    <mergeCell ref="D147:D151"/>
    <mergeCell ref="E147:E151"/>
    <mergeCell ref="F147:F151"/>
    <mergeCell ref="G147:G151"/>
    <mergeCell ref="F137:F139"/>
    <mergeCell ref="G137:G139"/>
    <mergeCell ref="A140:K140"/>
    <mergeCell ref="A141:A145"/>
    <mergeCell ref="B141:B145"/>
    <mergeCell ref="C141:C145"/>
    <mergeCell ref="D141:D145"/>
    <mergeCell ref="E141:E145"/>
    <mergeCell ref="F141:F145"/>
    <mergeCell ref="G141:G145"/>
    <mergeCell ref="H158:K158"/>
    <mergeCell ref="F155:F157"/>
    <mergeCell ref="G155:G157"/>
    <mergeCell ref="A158:B163"/>
    <mergeCell ref="C158:C163"/>
    <mergeCell ref="D158:E163"/>
    <mergeCell ref="F158:G163"/>
    <mergeCell ref="A152:K152"/>
    <mergeCell ref="A153:A157"/>
    <mergeCell ref="B153:B157"/>
    <mergeCell ref="C153:C157"/>
    <mergeCell ref="D153:D154"/>
    <mergeCell ref="E153:E154"/>
    <mergeCell ref="F153:F154"/>
    <mergeCell ref="G153:G154"/>
    <mergeCell ref="D155:D157"/>
    <mergeCell ref="E155:E157"/>
  </mergeCells>
  <pageMargins left="0.31496062992125984" right="0.31496062992125984" top="0.35433070866141736" bottom="0.35433070866141736" header="0.31496062992125984" footer="0.31496062992125984"/>
  <pageSetup paperSize="9" scale="44" orientation="portrait" r:id="rId1"/>
  <rowBreaks count="4" manualBreakCount="4">
    <brk id="20" max="18" man="1"/>
    <brk id="35" max="16383" man="1"/>
    <brk id="53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="110" zoomScaleNormal="100" zoomScaleSheetLayoutView="110" workbookViewId="0">
      <selection activeCell="M19" sqref="M19"/>
    </sheetView>
  </sheetViews>
  <sheetFormatPr defaultRowHeight="15" x14ac:dyDescent="0.25"/>
  <cols>
    <col min="1" max="1" width="5.5703125" customWidth="1"/>
    <col min="2" max="2" width="17.85546875" customWidth="1"/>
    <col min="3" max="3" width="13.42578125" customWidth="1"/>
    <col min="4" max="4" width="26.5703125" customWidth="1"/>
    <col min="5" max="5" width="10.85546875" customWidth="1"/>
    <col min="6" max="6" width="10.42578125" bestFit="1" customWidth="1"/>
    <col min="7" max="7" width="9.85546875" customWidth="1"/>
    <col min="8" max="8" width="14.28515625" style="46" customWidth="1"/>
    <col min="9" max="9" width="11.28515625" customWidth="1"/>
    <col min="10" max="10" width="10.7109375" customWidth="1"/>
    <col min="11" max="11" width="9.5703125" customWidth="1"/>
  </cols>
  <sheetData>
    <row r="1" spans="1:12" ht="18.75" customHeight="1" x14ac:dyDescent="0.25">
      <c r="G1" s="249" t="s">
        <v>18</v>
      </c>
      <c r="H1" s="249"/>
      <c r="I1" s="249"/>
      <c r="J1" s="249"/>
      <c r="K1" s="249"/>
      <c r="L1" s="2"/>
    </row>
    <row r="2" spans="1:12" x14ac:dyDescent="0.25">
      <c r="G2" s="172"/>
      <c r="H2" s="27"/>
      <c r="I2" s="172"/>
      <c r="J2" s="172"/>
      <c r="K2" s="172"/>
    </row>
    <row r="3" spans="1:12" ht="33.75" customHeight="1" x14ac:dyDescent="0.25">
      <c r="A3" s="254" t="s">
        <v>19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2" ht="14.25" customHeight="1" x14ac:dyDescent="0.25">
      <c r="B4" s="171"/>
      <c r="C4" s="171"/>
      <c r="D4" s="171"/>
      <c r="E4" s="171"/>
      <c r="F4" s="171"/>
      <c r="G4" s="171"/>
      <c r="H4" s="28"/>
      <c r="I4" s="171"/>
      <c r="J4" s="171"/>
      <c r="K4" s="171"/>
    </row>
    <row r="5" spans="1:12" ht="33.75" customHeight="1" x14ac:dyDescent="0.25">
      <c r="A5" s="258" t="s">
        <v>0</v>
      </c>
      <c r="B5" s="262" t="s">
        <v>1</v>
      </c>
      <c r="C5" s="262" t="s">
        <v>2</v>
      </c>
      <c r="D5" s="262" t="s">
        <v>11</v>
      </c>
      <c r="E5" s="262"/>
      <c r="F5" s="262"/>
      <c r="G5" s="264" t="s">
        <v>14</v>
      </c>
      <c r="H5" s="262" t="s">
        <v>12</v>
      </c>
      <c r="I5" s="262"/>
      <c r="J5" s="262"/>
      <c r="K5" s="262"/>
    </row>
    <row r="6" spans="1:12" ht="30" customHeight="1" x14ac:dyDescent="0.25">
      <c r="A6" s="258"/>
      <c r="B6" s="263"/>
      <c r="C6" s="263"/>
      <c r="D6" s="260" t="s">
        <v>3</v>
      </c>
      <c r="E6" s="267" t="s">
        <v>13</v>
      </c>
      <c r="F6" s="268"/>
      <c r="G6" s="265"/>
      <c r="H6" s="269" t="s">
        <v>4</v>
      </c>
      <c r="I6" s="271" t="s">
        <v>187</v>
      </c>
      <c r="J6" s="271" t="s">
        <v>179</v>
      </c>
      <c r="K6" s="271" t="s">
        <v>10</v>
      </c>
    </row>
    <row r="7" spans="1:12" ht="72.75" customHeight="1" x14ac:dyDescent="0.25">
      <c r="A7" s="258"/>
      <c r="B7" s="263"/>
      <c r="C7" s="263"/>
      <c r="D7" s="261"/>
      <c r="E7" s="173" t="s">
        <v>181</v>
      </c>
      <c r="F7" s="173" t="s">
        <v>182</v>
      </c>
      <c r="G7" s="266"/>
      <c r="H7" s="270"/>
      <c r="I7" s="272"/>
      <c r="J7" s="272"/>
      <c r="K7" s="272"/>
    </row>
    <row r="8" spans="1:12" ht="19.5" customHeight="1" x14ac:dyDescent="0.25">
      <c r="A8" s="228" t="s">
        <v>43</v>
      </c>
      <c r="B8" s="229"/>
      <c r="C8" s="229"/>
      <c r="D8" s="196"/>
      <c r="E8" s="196"/>
      <c r="F8" s="229"/>
      <c r="G8" s="229"/>
      <c r="H8" s="229"/>
      <c r="I8" s="229"/>
      <c r="J8" s="229"/>
      <c r="K8" s="230"/>
    </row>
    <row r="9" spans="1:12" ht="44.25" customHeight="1" x14ac:dyDescent="0.25">
      <c r="A9" s="221">
        <v>10</v>
      </c>
      <c r="B9" s="221" t="s">
        <v>44</v>
      </c>
      <c r="C9" s="221" t="s">
        <v>59</v>
      </c>
      <c r="D9" s="130" t="s">
        <v>114</v>
      </c>
      <c r="E9" s="122"/>
      <c r="F9" s="169"/>
      <c r="G9" s="170" t="e">
        <f>F9/E9*100</f>
        <v>#DIV/0!</v>
      </c>
      <c r="H9" s="111" t="s">
        <v>5</v>
      </c>
      <c r="I9" s="142">
        <f>SUM(I10:I13)</f>
        <v>0</v>
      </c>
      <c r="J9" s="142">
        <f>SUM(J10:J13)</f>
        <v>0</v>
      </c>
      <c r="K9" s="66" t="e">
        <f>J9/I9*100</f>
        <v>#DIV/0!</v>
      </c>
    </row>
    <row r="10" spans="1:12" ht="104.25" customHeight="1" x14ac:dyDescent="0.25">
      <c r="A10" s="221"/>
      <c r="B10" s="221"/>
      <c r="C10" s="221"/>
      <c r="D10" s="292" t="s">
        <v>115</v>
      </c>
      <c r="E10" s="293"/>
      <c r="F10" s="248"/>
      <c r="G10" s="225" t="e">
        <f>F10/E10*100</f>
        <v>#DIV/0!</v>
      </c>
      <c r="H10" s="97" t="s">
        <v>6</v>
      </c>
      <c r="I10" s="116"/>
      <c r="J10" s="116"/>
      <c r="K10" s="66"/>
    </row>
    <row r="11" spans="1:12" ht="77.25" customHeight="1" x14ac:dyDescent="0.25">
      <c r="A11" s="221"/>
      <c r="B11" s="221"/>
      <c r="C11" s="221"/>
      <c r="D11" s="292"/>
      <c r="E11" s="294"/>
      <c r="F11" s="248"/>
      <c r="G11" s="226"/>
      <c r="H11" s="123" t="s">
        <v>7</v>
      </c>
      <c r="I11" s="116"/>
      <c r="J11" s="116"/>
      <c r="K11" s="66"/>
    </row>
    <row r="12" spans="1:12" ht="53.25" customHeight="1" x14ac:dyDescent="0.25">
      <c r="A12" s="221"/>
      <c r="B12" s="221"/>
      <c r="C12" s="228"/>
      <c r="D12" s="288" t="s">
        <v>116</v>
      </c>
      <c r="E12" s="222"/>
      <c r="F12" s="248"/>
      <c r="G12" s="290" t="e">
        <f>F12/E12*100</f>
        <v>#DIV/0!</v>
      </c>
      <c r="H12" s="143" t="s">
        <v>8</v>
      </c>
      <c r="I12" s="116"/>
      <c r="J12" s="116"/>
      <c r="K12" s="66"/>
    </row>
    <row r="13" spans="1:12" ht="51.75" customHeight="1" x14ac:dyDescent="0.25">
      <c r="A13" s="221"/>
      <c r="B13" s="221"/>
      <c r="C13" s="228"/>
      <c r="D13" s="289"/>
      <c r="E13" s="222"/>
      <c r="F13" s="248"/>
      <c r="G13" s="291"/>
      <c r="H13" s="143" t="s">
        <v>9</v>
      </c>
      <c r="I13" s="116"/>
      <c r="J13" s="116"/>
      <c r="K13" s="66"/>
    </row>
  </sheetData>
  <mergeCells count="26">
    <mergeCell ref="F12:F13"/>
    <mergeCell ref="G12:G13"/>
    <mergeCell ref="A8:K8"/>
    <mergeCell ref="A9:A13"/>
    <mergeCell ref="B9:B13"/>
    <mergeCell ref="C9:C13"/>
    <mergeCell ref="D10:D11"/>
    <mergeCell ref="E10:E11"/>
    <mergeCell ref="F10:F11"/>
    <mergeCell ref="G10:G11"/>
    <mergeCell ref="D12:D13"/>
    <mergeCell ref="E12:E13"/>
    <mergeCell ref="H6:H7"/>
    <mergeCell ref="I6:I7"/>
    <mergeCell ref="J6:J7"/>
    <mergeCell ref="K6:K7"/>
    <mergeCell ref="G1:K1"/>
    <mergeCell ref="A3:K3"/>
    <mergeCell ref="A5:A7"/>
    <mergeCell ref="B5:B7"/>
    <mergeCell ref="C5:C7"/>
    <mergeCell ref="D5:F5"/>
    <mergeCell ref="G5:G7"/>
    <mergeCell ref="H5:K5"/>
    <mergeCell ref="D6:D7"/>
    <mergeCell ref="E6:F6"/>
  </mergeCells>
  <pageMargins left="0.31496062992125984" right="0.31496062992125984" top="0.35433070866141736" bottom="0.35433070866141736" header="0.31496062992125984" footer="0.31496062992125984"/>
  <pageSetup paperSize="9" scale="63" orientation="landscape" r:id="rId1"/>
  <rowBreaks count="1" manualBreakCount="1">
    <brk id="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Лист1</vt:lpstr>
      <vt:lpstr>Лист1 (2)</vt:lpstr>
      <vt:lpstr>Лист2</vt:lpstr>
      <vt:lpstr>Лист3</vt:lpstr>
      <vt:lpstr>Лист1 (3)</vt:lpstr>
      <vt:lpstr>Лист1!Заголовки_для_печати</vt:lpstr>
      <vt:lpstr>'Лист1 (2)'!Заголовки_для_печати</vt:lpstr>
      <vt:lpstr>'Лист1 (3)'!Заголовки_для_печати</vt:lpstr>
      <vt:lpstr>Лист1!Область_печати</vt:lpstr>
      <vt:lpstr>'Лист1 (2)'!Область_печати</vt:lpstr>
      <vt:lpstr>'Лист1 (3)'!Область_печати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2024-04-23T10:50:17Z</dcterms:modified>
</cp:coreProperties>
</file>